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C:\Users\Cmejla\Documents\+++ 0_PSEE\Soutěže\2023\údržbovka\"/>
    </mc:Choice>
  </mc:AlternateContent>
  <xr:revisionPtr revIDLastSave="0" documentId="8_{981E3367-3F40-453F-B087-6DFB1E498E2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1 - SEE - ÚOŽI" sheetId="2" r:id="rId2"/>
    <sheet name="2 - SEE - URS" sheetId="3" r:id="rId3"/>
  </sheets>
  <definedNames>
    <definedName name="_xlnm._FilterDatabase" localSheetId="1" hidden="1">'1 - SEE - ÚOŽI'!$C$120:$K$1447</definedName>
    <definedName name="_xlnm._FilterDatabase" localSheetId="2" hidden="1">'2 - SEE - URS'!$C$126:$K$292</definedName>
    <definedName name="_xlnm.Print_Titles" localSheetId="1">'1 - SEE - ÚOŽI'!$120:$120</definedName>
    <definedName name="_xlnm.Print_Titles" localSheetId="2">'2 - SEE - URS'!$126:$126</definedName>
    <definedName name="_xlnm.Print_Titles" localSheetId="0">'Rekapitulace stavby'!$92:$92</definedName>
    <definedName name="_xlnm.Print_Area" localSheetId="1">'1 - SEE - ÚOŽI'!$C$4:$J$76,'1 - SEE - ÚOŽI'!$C$82:$J$100,'1 - SEE - ÚOŽI'!$C$106:$K$1447</definedName>
    <definedName name="_xlnm.Print_Area" localSheetId="2">'2 - SEE - URS'!$C$4:$J$76,'2 - SEE - URS'!$C$82:$J$106,'2 - SEE - URS'!$C$112:$K$292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9" i="3" l="1"/>
  <c r="J38" i="3"/>
  <c r="AY97" i="1" s="1"/>
  <c r="J37" i="3"/>
  <c r="AX97" i="1" s="1"/>
  <c r="BI292" i="3"/>
  <c r="BH292" i="3"/>
  <c r="BG292" i="3"/>
  <c r="BF292" i="3"/>
  <c r="T292" i="3"/>
  <c r="R292" i="3"/>
  <c r="P292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9" i="3"/>
  <c r="BH289" i="3"/>
  <c r="BG289" i="3"/>
  <c r="BF289" i="3"/>
  <c r="T289" i="3"/>
  <c r="R289" i="3"/>
  <c r="P289" i="3"/>
  <c r="BI288" i="3"/>
  <c r="BH288" i="3"/>
  <c r="BG288" i="3"/>
  <c r="BF288" i="3"/>
  <c r="T288" i="3"/>
  <c r="R288" i="3"/>
  <c r="P288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5" i="3"/>
  <c r="BH285" i="3"/>
  <c r="BG285" i="3"/>
  <c r="BF285" i="3"/>
  <c r="T285" i="3"/>
  <c r="R285" i="3"/>
  <c r="P285" i="3"/>
  <c r="BI284" i="3"/>
  <c r="BH284" i="3"/>
  <c r="BG284" i="3"/>
  <c r="BF284" i="3"/>
  <c r="T284" i="3"/>
  <c r="R284" i="3"/>
  <c r="P284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81" i="3"/>
  <c r="BH281" i="3"/>
  <c r="BG281" i="3"/>
  <c r="BF281" i="3"/>
  <c r="T281" i="3"/>
  <c r="R281" i="3"/>
  <c r="P281" i="3"/>
  <c r="BI280" i="3"/>
  <c r="BH280" i="3"/>
  <c r="BG280" i="3"/>
  <c r="BF280" i="3"/>
  <c r="T280" i="3"/>
  <c r="R280" i="3"/>
  <c r="P280" i="3"/>
  <c r="BI279" i="3"/>
  <c r="BH279" i="3"/>
  <c r="BG279" i="3"/>
  <c r="BF279" i="3"/>
  <c r="T279" i="3"/>
  <c r="R279" i="3"/>
  <c r="P279" i="3"/>
  <c r="BI278" i="3"/>
  <c r="BH278" i="3"/>
  <c r="BG278" i="3"/>
  <c r="BF278" i="3"/>
  <c r="T278" i="3"/>
  <c r="R278" i="3"/>
  <c r="P278" i="3"/>
  <c r="BI277" i="3"/>
  <c r="BH277" i="3"/>
  <c r="BG277" i="3"/>
  <c r="BF277" i="3"/>
  <c r="T277" i="3"/>
  <c r="R277" i="3"/>
  <c r="P277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1" i="3"/>
  <c r="BH271" i="3"/>
  <c r="BG271" i="3"/>
  <c r="BF271" i="3"/>
  <c r="T271" i="3"/>
  <c r="R271" i="3"/>
  <c r="P271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6" i="3"/>
  <c r="BH266" i="3"/>
  <c r="BG266" i="3"/>
  <c r="BF266" i="3"/>
  <c r="T266" i="3"/>
  <c r="R266" i="3"/>
  <c r="P266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63" i="3"/>
  <c r="BH263" i="3"/>
  <c r="BG263" i="3"/>
  <c r="BF263" i="3"/>
  <c r="T263" i="3"/>
  <c r="R263" i="3"/>
  <c r="P263" i="3"/>
  <c r="BI262" i="3"/>
  <c r="BH262" i="3"/>
  <c r="BG262" i="3"/>
  <c r="BF262" i="3"/>
  <c r="T262" i="3"/>
  <c r="R262" i="3"/>
  <c r="P262" i="3"/>
  <c r="BI261" i="3"/>
  <c r="BH261" i="3"/>
  <c r="BG261" i="3"/>
  <c r="BF261" i="3"/>
  <c r="T261" i="3"/>
  <c r="R261" i="3"/>
  <c r="P261" i="3"/>
  <c r="BI260" i="3"/>
  <c r="BH260" i="3"/>
  <c r="BG260" i="3"/>
  <c r="BF260" i="3"/>
  <c r="T260" i="3"/>
  <c r="R260" i="3"/>
  <c r="P260" i="3"/>
  <c r="BI259" i="3"/>
  <c r="BH259" i="3"/>
  <c r="BG259" i="3"/>
  <c r="BF259" i="3"/>
  <c r="T259" i="3"/>
  <c r="R259" i="3"/>
  <c r="P259" i="3"/>
  <c r="BI258" i="3"/>
  <c r="BH258" i="3"/>
  <c r="BG258" i="3"/>
  <c r="BF258" i="3"/>
  <c r="T258" i="3"/>
  <c r="R258" i="3"/>
  <c r="P258" i="3"/>
  <c r="BI257" i="3"/>
  <c r="BH257" i="3"/>
  <c r="BG257" i="3"/>
  <c r="BF257" i="3"/>
  <c r="T257" i="3"/>
  <c r="R257" i="3"/>
  <c r="P257" i="3"/>
  <c r="BI256" i="3"/>
  <c r="BH256" i="3"/>
  <c r="BG256" i="3"/>
  <c r="BF256" i="3"/>
  <c r="T256" i="3"/>
  <c r="R256" i="3"/>
  <c r="P256" i="3"/>
  <c r="BI255" i="3"/>
  <c r="BH255" i="3"/>
  <c r="BG255" i="3"/>
  <c r="BF255" i="3"/>
  <c r="T255" i="3"/>
  <c r="R255" i="3"/>
  <c r="P255" i="3"/>
  <c r="BI254" i="3"/>
  <c r="BH254" i="3"/>
  <c r="BG254" i="3"/>
  <c r="BF254" i="3"/>
  <c r="T254" i="3"/>
  <c r="R254" i="3"/>
  <c r="P254" i="3"/>
  <c r="BI253" i="3"/>
  <c r="BH253" i="3"/>
  <c r="BG253" i="3"/>
  <c r="BF253" i="3"/>
  <c r="T253" i="3"/>
  <c r="R253" i="3"/>
  <c r="P253" i="3"/>
  <c r="BI252" i="3"/>
  <c r="BH252" i="3"/>
  <c r="BG252" i="3"/>
  <c r="BF252" i="3"/>
  <c r="T252" i="3"/>
  <c r="R252" i="3"/>
  <c r="P252" i="3"/>
  <c r="BI251" i="3"/>
  <c r="BH251" i="3"/>
  <c r="BG251" i="3"/>
  <c r="BF251" i="3"/>
  <c r="T251" i="3"/>
  <c r="R251" i="3"/>
  <c r="P251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8" i="3"/>
  <c r="BH248" i="3"/>
  <c r="BG248" i="3"/>
  <c r="BF248" i="3"/>
  <c r="T248" i="3"/>
  <c r="R248" i="3"/>
  <c r="P248" i="3"/>
  <c r="BI247" i="3"/>
  <c r="BH247" i="3"/>
  <c r="BG247" i="3"/>
  <c r="BF247" i="3"/>
  <c r="T247" i="3"/>
  <c r="R247" i="3"/>
  <c r="P247" i="3"/>
  <c r="BI246" i="3"/>
  <c r="BH246" i="3"/>
  <c r="BG246" i="3"/>
  <c r="BF246" i="3"/>
  <c r="T246" i="3"/>
  <c r="R246" i="3"/>
  <c r="P246" i="3"/>
  <c r="BI245" i="3"/>
  <c r="BH245" i="3"/>
  <c r="BG245" i="3"/>
  <c r="BF245" i="3"/>
  <c r="T245" i="3"/>
  <c r="R245" i="3"/>
  <c r="P245" i="3"/>
  <c r="BI244" i="3"/>
  <c r="BH244" i="3"/>
  <c r="BG244" i="3"/>
  <c r="BF244" i="3"/>
  <c r="T244" i="3"/>
  <c r="R244" i="3"/>
  <c r="P244" i="3"/>
  <c r="BI243" i="3"/>
  <c r="BH243" i="3"/>
  <c r="BG243" i="3"/>
  <c r="BF243" i="3"/>
  <c r="T243" i="3"/>
  <c r="R243" i="3"/>
  <c r="P243" i="3"/>
  <c r="BI242" i="3"/>
  <c r="BH242" i="3"/>
  <c r="BG242" i="3"/>
  <c r="BF242" i="3"/>
  <c r="T242" i="3"/>
  <c r="R242" i="3"/>
  <c r="P242" i="3"/>
  <c r="BI241" i="3"/>
  <c r="BH241" i="3"/>
  <c r="BG241" i="3"/>
  <c r="BF241" i="3"/>
  <c r="T241" i="3"/>
  <c r="R241" i="3"/>
  <c r="P241" i="3"/>
  <c r="BI240" i="3"/>
  <c r="BH240" i="3"/>
  <c r="BG240" i="3"/>
  <c r="BF240" i="3"/>
  <c r="T240" i="3"/>
  <c r="R240" i="3"/>
  <c r="P240" i="3"/>
  <c r="BI239" i="3"/>
  <c r="BH239" i="3"/>
  <c r="BG239" i="3"/>
  <c r="BF239" i="3"/>
  <c r="T239" i="3"/>
  <c r="R239" i="3"/>
  <c r="P239" i="3"/>
  <c r="BI238" i="3"/>
  <c r="BH238" i="3"/>
  <c r="BG238" i="3"/>
  <c r="BF238" i="3"/>
  <c r="T238" i="3"/>
  <c r="R238" i="3"/>
  <c r="P238" i="3"/>
  <c r="BI237" i="3"/>
  <c r="BH237" i="3"/>
  <c r="BG237" i="3"/>
  <c r="BF237" i="3"/>
  <c r="T237" i="3"/>
  <c r="R237" i="3"/>
  <c r="P237" i="3"/>
  <c r="BI236" i="3"/>
  <c r="BH236" i="3"/>
  <c r="BG236" i="3"/>
  <c r="BF236" i="3"/>
  <c r="T236" i="3"/>
  <c r="R236" i="3"/>
  <c r="P236" i="3"/>
  <c r="BI235" i="3"/>
  <c r="BH235" i="3"/>
  <c r="BG235" i="3"/>
  <c r="BF235" i="3"/>
  <c r="T235" i="3"/>
  <c r="R235" i="3"/>
  <c r="P235" i="3"/>
  <c r="BI234" i="3"/>
  <c r="BH234" i="3"/>
  <c r="BG234" i="3"/>
  <c r="BF234" i="3"/>
  <c r="T234" i="3"/>
  <c r="R234" i="3"/>
  <c r="P234" i="3"/>
  <c r="BI233" i="3"/>
  <c r="BH233" i="3"/>
  <c r="BG233" i="3"/>
  <c r="BF233" i="3"/>
  <c r="T233" i="3"/>
  <c r="R233" i="3"/>
  <c r="P233" i="3"/>
  <c r="BI232" i="3"/>
  <c r="BH232" i="3"/>
  <c r="BG232" i="3"/>
  <c r="BF232" i="3"/>
  <c r="T232" i="3"/>
  <c r="R232" i="3"/>
  <c r="P232" i="3"/>
  <c r="BI231" i="3"/>
  <c r="BH231" i="3"/>
  <c r="BG231" i="3"/>
  <c r="BF231" i="3"/>
  <c r="T231" i="3"/>
  <c r="R231" i="3"/>
  <c r="P231" i="3"/>
  <c r="BI230" i="3"/>
  <c r="BH230" i="3"/>
  <c r="BG230" i="3"/>
  <c r="BF230" i="3"/>
  <c r="T230" i="3"/>
  <c r="R230" i="3"/>
  <c r="P230" i="3"/>
  <c r="BI229" i="3"/>
  <c r="BH229" i="3"/>
  <c r="BG229" i="3"/>
  <c r="BF229" i="3"/>
  <c r="T229" i="3"/>
  <c r="R229" i="3"/>
  <c r="P229" i="3"/>
  <c r="BI228" i="3"/>
  <c r="BH228" i="3"/>
  <c r="BG228" i="3"/>
  <c r="BF228" i="3"/>
  <c r="T228" i="3"/>
  <c r="R228" i="3"/>
  <c r="P228" i="3"/>
  <c r="BI227" i="3"/>
  <c r="BH227" i="3"/>
  <c r="BG227" i="3"/>
  <c r="BF227" i="3"/>
  <c r="T227" i="3"/>
  <c r="R227" i="3"/>
  <c r="P227" i="3"/>
  <c r="BI226" i="3"/>
  <c r="BH226" i="3"/>
  <c r="BG226" i="3"/>
  <c r="BF226" i="3"/>
  <c r="T226" i="3"/>
  <c r="R226" i="3"/>
  <c r="P226" i="3"/>
  <c r="BI225" i="3"/>
  <c r="BH225" i="3"/>
  <c r="BG225" i="3"/>
  <c r="BF225" i="3"/>
  <c r="T225" i="3"/>
  <c r="R225" i="3"/>
  <c r="P225" i="3"/>
  <c r="BI224" i="3"/>
  <c r="BH224" i="3"/>
  <c r="BG224" i="3"/>
  <c r="BF224" i="3"/>
  <c r="T224" i="3"/>
  <c r="R224" i="3"/>
  <c r="P224" i="3"/>
  <c r="BI223" i="3"/>
  <c r="BH223" i="3"/>
  <c r="BG223" i="3"/>
  <c r="BF223" i="3"/>
  <c r="T223" i="3"/>
  <c r="R223" i="3"/>
  <c r="P223" i="3"/>
  <c r="BI222" i="3"/>
  <c r="BH222" i="3"/>
  <c r="BG222" i="3"/>
  <c r="BF222" i="3"/>
  <c r="T222" i="3"/>
  <c r="R222" i="3"/>
  <c r="P222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8" i="3"/>
  <c r="BH218" i="3"/>
  <c r="BG218" i="3"/>
  <c r="BF218" i="3"/>
  <c r="T218" i="3"/>
  <c r="R218" i="3"/>
  <c r="P218" i="3"/>
  <c r="BI217" i="3"/>
  <c r="BH217" i="3"/>
  <c r="BG217" i="3"/>
  <c r="BF217" i="3"/>
  <c r="T217" i="3"/>
  <c r="R217" i="3"/>
  <c r="P217" i="3"/>
  <c r="BI216" i="3"/>
  <c r="BH216" i="3"/>
  <c r="BG216" i="3"/>
  <c r="BF216" i="3"/>
  <c r="T216" i="3"/>
  <c r="R216" i="3"/>
  <c r="P216" i="3"/>
  <c r="BI215" i="3"/>
  <c r="BH215" i="3"/>
  <c r="BG215" i="3"/>
  <c r="BF215" i="3"/>
  <c r="T215" i="3"/>
  <c r="R215" i="3"/>
  <c r="P215" i="3"/>
  <c r="BI214" i="3"/>
  <c r="BH214" i="3"/>
  <c r="BG214" i="3"/>
  <c r="BF214" i="3"/>
  <c r="T214" i="3"/>
  <c r="R214" i="3"/>
  <c r="P214" i="3"/>
  <c r="BI213" i="3"/>
  <c r="BH213" i="3"/>
  <c r="BG213" i="3"/>
  <c r="BF213" i="3"/>
  <c r="T213" i="3"/>
  <c r="R213" i="3"/>
  <c r="P213" i="3"/>
  <c r="BI212" i="3"/>
  <c r="BH212" i="3"/>
  <c r="BG212" i="3"/>
  <c r="BF212" i="3"/>
  <c r="T212" i="3"/>
  <c r="R212" i="3"/>
  <c r="P212" i="3"/>
  <c r="BI211" i="3"/>
  <c r="BH211" i="3"/>
  <c r="BG211" i="3"/>
  <c r="BF211" i="3"/>
  <c r="T211" i="3"/>
  <c r="R211" i="3"/>
  <c r="P211" i="3"/>
  <c r="BI210" i="3"/>
  <c r="BH210" i="3"/>
  <c r="BG210" i="3"/>
  <c r="BF210" i="3"/>
  <c r="T210" i="3"/>
  <c r="R210" i="3"/>
  <c r="P210" i="3"/>
  <c r="BI209" i="3"/>
  <c r="BH209" i="3"/>
  <c r="BG209" i="3"/>
  <c r="BF209" i="3"/>
  <c r="T209" i="3"/>
  <c r="R209" i="3"/>
  <c r="P209" i="3"/>
  <c r="BI208" i="3"/>
  <c r="BH208" i="3"/>
  <c r="BG208" i="3"/>
  <c r="BF208" i="3"/>
  <c r="T208" i="3"/>
  <c r="R208" i="3"/>
  <c r="P208" i="3"/>
  <c r="BI207" i="3"/>
  <c r="BH207" i="3"/>
  <c r="BG207" i="3"/>
  <c r="BF207" i="3"/>
  <c r="T207" i="3"/>
  <c r="R207" i="3"/>
  <c r="P207" i="3"/>
  <c r="BI206" i="3"/>
  <c r="BH206" i="3"/>
  <c r="BG206" i="3"/>
  <c r="BF206" i="3"/>
  <c r="T206" i="3"/>
  <c r="R206" i="3"/>
  <c r="P206" i="3"/>
  <c r="BI205" i="3"/>
  <c r="BH205" i="3"/>
  <c r="BG205" i="3"/>
  <c r="BF205" i="3"/>
  <c r="T205" i="3"/>
  <c r="R205" i="3"/>
  <c r="P205" i="3"/>
  <c r="BI204" i="3"/>
  <c r="BH204" i="3"/>
  <c r="BG204" i="3"/>
  <c r="BF204" i="3"/>
  <c r="T204" i="3"/>
  <c r="R204" i="3"/>
  <c r="P204" i="3"/>
  <c r="BI203" i="3"/>
  <c r="BH203" i="3"/>
  <c r="BG203" i="3"/>
  <c r="BF203" i="3"/>
  <c r="T203" i="3"/>
  <c r="R203" i="3"/>
  <c r="P203" i="3"/>
  <c r="BI202" i="3"/>
  <c r="BH202" i="3"/>
  <c r="BG202" i="3"/>
  <c r="BF202" i="3"/>
  <c r="T202" i="3"/>
  <c r="R202" i="3"/>
  <c r="P202" i="3"/>
  <c r="BI201" i="3"/>
  <c r="BH201" i="3"/>
  <c r="BG201" i="3"/>
  <c r="BF201" i="3"/>
  <c r="T201" i="3"/>
  <c r="R201" i="3"/>
  <c r="P201" i="3"/>
  <c r="BI200" i="3"/>
  <c r="BH200" i="3"/>
  <c r="BG200" i="3"/>
  <c r="BF200" i="3"/>
  <c r="T200" i="3"/>
  <c r="R200" i="3"/>
  <c r="P200" i="3"/>
  <c r="BI199" i="3"/>
  <c r="BH199" i="3"/>
  <c r="BG199" i="3"/>
  <c r="BF199" i="3"/>
  <c r="T199" i="3"/>
  <c r="R199" i="3"/>
  <c r="P199" i="3"/>
  <c r="BI198" i="3"/>
  <c r="BH198" i="3"/>
  <c r="BG198" i="3"/>
  <c r="BF198" i="3"/>
  <c r="T198" i="3"/>
  <c r="R198" i="3"/>
  <c r="P198" i="3"/>
  <c r="BI197" i="3"/>
  <c r="BH197" i="3"/>
  <c r="BG197" i="3"/>
  <c r="BF197" i="3"/>
  <c r="T197" i="3"/>
  <c r="R197" i="3"/>
  <c r="P197" i="3"/>
  <c r="BI196" i="3"/>
  <c r="BH196" i="3"/>
  <c r="BG196" i="3"/>
  <c r="BF196" i="3"/>
  <c r="T196" i="3"/>
  <c r="R196" i="3"/>
  <c r="P196" i="3"/>
  <c r="BI195" i="3"/>
  <c r="BH195" i="3"/>
  <c r="BG195" i="3"/>
  <c r="BF195" i="3"/>
  <c r="T195" i="3"/>
  <c r="R195" i="3"/>
  <c r="P195" i="3"/>
  <c r="BI194" i="3"/>
  <c r="BH194" i="3"/>
  <c r="BG194" i="3"/>
  <c r="BF194" i="3"/>
  <c r="T194" i="3"/>
  <c r="R194" i="3"/>
  <c r="P194" i="3"/>
  <c r="BI193" i="3"/>
  <c r="BH193" i="3"/>
  <c r="BG193" i="3"/>
  <c r="BF193" i="3"/>
  <c r="T193" i="3"/>
  <c r="R193" i="3"/>
  <c r="P193" i="3"/>
  <c r="BI192" i="3"/>
  <c r="BH192" i="3"/>
  <c r="BG192" i="3"/>
  <c r="BF192" i="3"/>
  <c r="T192" i="3"/>
  <c r="R192" i="3"/>
  <c r="P192" i="3"/>
  <c r="BI191" i="3"/>
  <c r="BH191" i="3"/>
  <c r="BG191" i="3"/>
  <c r="BF191" i="3"/>
  <c r="T191" i="3"/>
  <c r="R191" i="3"/>
  <c r="P191" i="3"/>
  <c r="BI190" i="3"/>
  <c r="BH190" i="3"/>
  <c r="BG190" i="3"/>
  <c r="BF190" i="3"/>
  <c r="T190" i="3"/>
  <c r="R190" i="3"/>
  <c r="P190" i="3"/>
  <c r="BI189" i="3"/>
  <c r="BH189" i="3"/>
  <c r="BG189" i="3"/>
  <c r="BF189" i="3"/>
  <c r="T189" i="3"/>
  <c r="R189" i="3"/>
  <c r="P189" i="3"/>
  <c r="BI188" i="3"/>
  <c r="BH188" i="3"/>
  <c r="BG188" i="3"/>
  <c r="BF188" i="3"/>
  <c r="T188" i="3"/>
  <c r="R188" i="3"/>
  <c r="P188" i="3"/>
  <c r="BI187" i="3"/>
  <c r="BH187" i="3"/>
  <c r="BG187" i="3"/>
  <c r="BF187" i="3"/>
  <c r="T187" i="3"/>
  <c r="R187" i="3"/>
  <c r="P187" i="3"/>
  <c r="BI186" i="3"/>
  <c r="BH186" i="3"/>
  <c r="BG186" i="3"/>
  <c r="BF186" i="3"/>
  <c r="T186" i="3"/>
  <c r="R186" i="3"/>
  <c r="P186" i="3"/>
  <c r="BI185" i="3"/>
  <c r="BH185" i="3"/>
  <c r="BG185" i="3"/>
  <c r="BF185" i="3"/>
  <c r="T185" i="3"/>
  <c r="R185" i="3"/>
  <c r="P185" i="3"/>
  <c r="BI184" i="3"/>
  <c r="BH184" i="3"/>
  <c r="BG184" i="3"/>
  <c r="BF184" i="3"/>
  <c r="T184" i="3"/>
  <c r="R184" i="3"/>
  <c r="P184" i="3"/>
  <c r="BI183" i="3"/>
  <c r="BH183" i="3"/>
  <c r="BG183" i="3"/>
  <c r="BF183" i="3"/>
  <c r="T183" i="3"/>
  <c r="R183" i="3"/>
  <c r="P183" i="3"/>
  <c r="BI182" i="3"/>
  <c r="BH182" i="3"/>
  <c r="BG182" i="3"/>
  <c r="BF182" i="3"/>
  <c r="T182" i="3"/>
  <c r="R182" i="3"/>
  <c r="P182" i="3"/>
  <c r="BI181" i="3"/>
  <c r="BH181" i="3"/>
  <c r="BG181" i="3"/>
  <c r="BF181" i="3"/>
  <c r="T181" i="3"/>
  <c r="R181" i="3"/>
  <c r="P181" i="3"/>
  <c r="BI180" i="3"/>
  <c r="BH180" i="3"/>
  <c r="BG180" i="3"/>
  <c r="BF180" i="3"/>
  <c r="T180" i="3"/>
  <c r="R180" i="3"/>
  <c r="P180" i="3"/>
  <c r="BI179" i="3"/>
  <c r="BH179" i="3"/>
  <c r="BG179" i="3"/>
  <c r="BF179" i="3"/>
  <c r="T179" i="3"/>
  <c r="R179" i="3"/>
  <c r="P179" i="3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R174" i="3"/>
  <c r="P174" i="3"/>
  <c r="BI173" i="3"/>
  <c r="BH173" i="3"/>
  <c r="BG173" i="3"/>
  <c r="BF173" i="3"/>
  <c r="T173" i="3"/>
  <c r="R173" i="3"/>
  <c r="P173" i="3"/>
  <c r="BI172" i="3"/>
  <c r="BH172" i="3"/>
  <c r="BG172" i="3"/>
  <c r="BF172" i="3"/>
  <c r="T172" i="3"/>
  <c r="R172" i="3"/>
  <c r="P172" i="3"/>
  <c r="BI170" i="3"/>
  <c r="BH170" i="3"/>
  <c r="BG170" i="3"/>
  <c r="BF170" i="3"/>
  <c r="T170" i="3"/>
  <c r="R170" i="3"/>
  <c r="P170" i="3"/>
  <c r="BI169" i="3"/>
  <c r="BH169" i="3"/>
  <c r="BG169" i="3"/>
  <c r="BF169" i="3"/>
  <c r="T169" i="3"/>
  <c r="R169" i="3"/>
  <c r="P169" i="3"/>
  <c r="BI168" i="3"/>
  <c r="BH168" i="3"/>
  <c r="BG168" i="3"/>
  <c r="BF168" i="3"/>
  <c r="T168" i="3"/>
  <c r="R168" i="3"/>
  <c r="P168" i="3"/>
  <c r="BI167" i="3"/>
  <c r="BH167" i="3"/>
  <c r="BG167" i="3"/>
  <c r="BF167" i="3"/>
  <c r="T167" i="3"/>
  <c r="R167" i="3"/>
  <c r="P167" i="3"/>
  <c r="BI166" i="3"/>
  <c r="BH166" i="3"/>
  <c r="BG166" i="3"/>
  <c r="BF166" i="3"/>
  <c r="T166" i="3"/>
  <c r="R166" i="3"/>
  <c r="P166" i="3"/>
  <c r="BI165" i="3"/>
  <c r="BH165" i="3"/>
  <c r="BG165" i="3"/>
  <c r="BF165" i="3"/>
  <c r="T165" i="3"/>
  <c r="R165" i="3"/>
  <c r="P165" i="3"/>
  <c r="BI164" i="3"/>
  <c r="BH164" i="3"/>
  <c r="BG164" i="3"/>
  <c r="BF164" i="3"/>
  <c r="T164" i="3"/>
  <c r="R164" i="3"/>
  <c r="P164" i="3"/>
  <c r="BI163" i="3"/>
  <c r="BH163" i="3"/>
  <c r="BG163" i="3"/>
  <c r="BF163" i="3"/>
  <c r="T163" i="3"/>
  <c r="R163" i="3"/>
  <c r="P163" i="3"/>
  <c r="BI160" i="3"/>
  <c r="BH160" i="3"/>
  <c r="BG160" i="3"/>
  <c r="BF160" i="3"/>
  <c r="T160" i="3"/>
  <c r="R160" i="3"/>
  <c r="P160" i="3"/>
  <c r="BI159" i="3"/>
  <c r="BH159" i="3"/>
  <c r="BG159" i="3"/>
  <c r="BF159" i="3"/>
  <c r="T159" i="3"/>
  <c r="R159" i="3"/>
  <c r="P159" i="3"/>
  <c r="BI158" i="3"/>
  <c r="BH158" i="3"/>
  <c r="BG158" i="3"/>
  <c r="BF158" i="3"/>
  <c r="T158" i="3"/>
  <c r="R158" i="3"/>
  <c r="P158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5" i="3"/>
  <c r="BH155" i="3"/>
  <c r="BG155" i="3"/>
  <c r="BF155" i="3"/>
  <c r="T155" i="3"/>
  <c r="R155" i="3"/>
  <c r="P155" i="3"/>
  <c r="BI154" i="3"/>
  <c r="BH154" i="3"/>
  <c r="BG154" i="3"/>
  <c r="BF154" i="3"/>
  <c r="T154" i="3"/>
  <c r="R154" i="3"/>
  <c r="P154" i="3"/>
  <c r="BI153" i="3"/>
  <c r="BH153" i="3"/>
  <c r="BG153" i="3"/>
  <c r="BF153" i="3"/>
  <c r="T153" i="3"/>
  <c r="R153" i="3"/>
  <c r="P153" i="3"/>
  <c r="BI152" i="3"/>
  <c r="BH152" i="3"/>
  <c r="BG152" i="3"/>
  <c r="BF152" i="3"/>
  <c r="T152" i="3"/>
  <c r="R152" i="3"/>
  <c r="P152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7" i="3"/>
  <c r="BH147" i="3"/>
  <c r="BG147" i="3"/>
  <c r="BF147" i="3"/>
  <c r="T147" i="3"/>
  <c r="R147" i="3"/>
  <c r="P147" i="3"/>
  <c r="BI146" i="3"/>
  <c r="BH146" i="3"/>
  <c r="BG146" i="3"/>
  <c r="BF146" i="3"/>
  <c r="T146" i="3"/>
  <c r="R146" i="3"/>
  <c r="P146" i="3"/>
  <c r="BI145" i="3"/>
  <c r="BH145" i="3"/>
  <c r="BG145" i="3"/>
  <c r="BF145" i="3"/>
  <c r="T145" i="3"/>
  <c r="R145" i="3"/>
  <c r="P145" i="3"/>
  <c r="BI144" i="3"/>
  <c r="BH144" i="3"/>
  <c r="BG144" i="3"/>
  <c r="BF144" i="3"/>
  <c r="T144" i="3"/>
  <c r="R144" i="3"/>
  <c r="P144" i="3"/>
  <c r="BI143" i="3"/>
  <c r="BH143" i="3"/>
  <c r="BG143" i="3"/>
  <c r="BF143" i="3"/>
  <c r="T143" i="3"/>
  <c r="R143" i="3"/>
  <c r="P143" i="3"/>
  <c r="BI142" i="3"/>
  <c r="BH142" i="3"/>
  <c r="BG142" i="3"/>
  <c r="BF142" i="3"/>
  <c r="T142" i="3"/>
  <c r="R142" i="3"/>
  <c r="P142" i="3"/>
  <c r="BI141" i="3"/>
  <c r="BH141" i="3"/>
  <c r="BG141" i="3"/>
  <c r="BF141" i="3"/>
  <c r="T141" i="3"/>
  <c r="R141" i="3"/>
  <c r="P141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7" i="3"/>
  <c r="BH137" i="3"/>
  <c r="BG137" i="3"/>
  <c r="BF137" i="3"/>
  <c r="T137" i="3"/>
  <c r="R137" i="3"/>
  <c r="P137" i="3"/>
  <c r="BI136" i="3"/>
  <c r="BH136" i="3"/>
  <c r="BG136" i="3"/>
  <c r="BF136" i="3"/>
  <c r="T136" i="3"/>
  <c r="R136" i="3"/>
  <c r="P136" i="3"/>
  <c r="BI135" i="3"/>
  <c r="BH135" i="3"/>
  <c r="BG135" i="3"/>
  <c r="BF135" i="3"/>
  <c r="T135" i="3"/>
  <c r="R135" i="3"/>
  <c r="P135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J124" i="3"/>
  <c r="F124" i="3"/>
  <c r="J123" i="3"/>
  <c r="F123" i="3"/>
  <c r="F121" i="3"/>
  <c r="E119" i="3"/>
  <c r="J94" i="3"/>
  <c r="F94" i="3"/>
  <c r="J93" i="3"/>
  <c r="F93" i="3"/>
  <c r="F91" i="3"/>
  <c r="E89" i="3"/>
  <c r="J14" i="3"/>
  <c r="J91" i="3" s="1"/>
  <c r="E7" i="3"/>
  <c r="E115" i="3" s="1"/>
  <c r="J39" i="2"/>
  <c r="J38" i="2"/>
  <c r="AY96" i="1" s="1"/>
  <c r="J37" i="2"/>
  <c r="AX96" i="1" s="1"/>
  <c r="BI1447" i="2"/>
  <c r="BH1447" i="2"/>
  <c r="BG1447" i="2"/>
  <c r="BF1447" i="2"/>
  <c r="T1447" i="2"/>
  <c r="R1447" i="2"/>
  <c r="P1447" i="2"/>
  <c r="BI1446" i="2"/>
  <c r="BH1446" i="2"/>
  <c r="BG1446" i="2"/>
  <c r="BF1446" i="2"/>
  <c r="T1446" i="2"/>
  <c r="R1446" i="2"/>
  <c r="P1446" i="2"/>
  <c r="BI1445" i="2"/>
  <c r="BH1445" i="2"/>
  <c r="BG1445" i="2"/>
  <c r="BF1445" i="2"/>
  <c r="T1445" i="2"/>
  <c r="R1445" i="2"/>
  <c r="P1445" i="2"/>
  <c r="BI1444" i="2"/>
  <c r="BH1444" i="2"/>
  <c r="BG1444" i="2"/>
  <c r="BF1444" i="2"/>
  <c r="T1444" i="2"/>
  <c r="R1444" i="2"/>
  <c r="P1444" i="2"/>
  <c r="BI1443" i="2"/>
  <c r="BH1443" i="2"/>
  <c r="BG1443" i="2"/>
  <c r="BF1443" i="2"/>
  <c r="T1443" i="2"/>
  <c r="R1443" i="2"/>
  <c r="P1443" i="2"/>
  <c r="BI1442" i="2"/>
  <c r="BH1442" i="2"/>
  <c r="BG1442" i="2"/>
  <c r="BF1442" i="2"/>
  <c r="T1442" i="2"/>
  <c r="R1442" i="2"/>
  <c r="P1442" i="2"/>
  <c r="BI1441" i="2"/>
  <c r="BH1441" i="2"/>
  <c r="BG1441" i="2"/>
  <c r="BF1441" i="2"/>
  <c r="T1441" i="2"/>
  <c r="R1441" i="2"/>
  <c r="P1441" i="2"/>
  <c r="BI1440" i="2"/>
  <c r="BH1440" i="2"/>
  <c r="BG1440" i="2"/>
  <c r="BF1440" i="2"/>
  <c r="T1440" i="2"/>
  <c r="R1440" i="2"/>
  <c r="P1440" i="2"/>
  <c r="BI1439" i="2"/>
  <c r="BH1439" i="2"/>
  <c r="BG1439" i="2"/>
  <c r="BF1439" i="2"/>
  <c r="T1439" i="2"/>
  <c r="R1439" i="2"/>
  <c r="P1439" i="2"/>
  <c r="BI1438" i="2"/>
  <c r="BH1438" i="2"/>
  <c r="BG1438" i="2"/>
  <c r="BF1438" i="2"/>
  <c r="T1438" i="2"/>
  <c r="R1438" i="2"/>
  <c r="P1438" i="2"/>
  <c r="BI1437" i="2"/>
  <c r="BH1437" i="2"/>
  <c r="BG1437" i="2"/>
  <c r="BF1437" i="2"/>
  <c r="T1437" i="2"/>
  <c r="R1437" i="2"/>
  <c r="P1437" i="2"/>
  <c r="BI1436" i="2"/>
  <c r="BH1436" i="2"/>
  <c r="BG1436" i="2"/>
  <c r="BF1436" i="2"/>
  <c r="T1436" i="2"/>
  <c r="R1436" i="2"/>
  <c r="P1436" i="2"/>
  <c r="BI1435" i="2"/>
  <c r="BH1435" i="2"/>
  <c r="BG1435" i="2"/>
  <c r="BF1435" i="2"/>
  <c r="T1435" i="2"/>
  <c r="R1435" i="2"/>
  <c r="P1435" i="2"/>
  <c r="BI1434" i="2"/>
  <c r="BH1434" i="2"/>
  <c r="BG1434" i="2"/>
  <c r="BF1434" i="2"/>
  <c r="T1434" i="2"/>
  <c r="R1434" i="2"/>
  <c r="P1434" i="2"/>
  <c r="BI1433" i="2"/>
  <c r="BH1433" i="2"/>
  <c r="BG1433" i="2"/>
  <c r="BF1433" i="2"/>
  <c r="T1433" i="2"/>
  <c r="R1433" i="2"/>
  <c r="P1433" i="2"/>
  <c r="BI1432" i="2"/>
  <c r="BH1432" i="2"/>
  <c r="BG1432" i="2"/>
  <c r="BF1432" i="2"/>
  <c r="T1432" i="2"/>
  <c r="R1432" i="2"/>
  <c r="P1432" i="2"/>
  <c r="BI1431" i="2"/>
  <c r="BH1431" i="2"/>
  <c r="BG1431" i="2"/>
  <c r="BF1431" i="2"/>
  <c r="T1431" i="2"/>
  <c r="R1431" i="2"/>
  <c r="P1431" i="2"/>
  <c r="BI1430" i="2"/>
  <c r="BH1430" i="2"/>
  <c r="BG1430" i="2"/>
  <c r="BF1430" i="2"/>
  <c r="T1430" i="2"/>
  <c r="R1430" i="2"/>
  <c r="P1430" i="2"/>
  <c r="BI1429" i="2"/>
  <c r="BH1429" i="2"/>
  <c r="BG1429" i="2"/>
  <c r="BF1429" i="2"/>
  <c r="T1429" i="2"/>
  <c r="R1429" i="2"/>
  <c r="P1429" i="2"/>
  <c r="BI1428" i="2"/>
  <c r="BH1428" i="2"/>
  <c r="BG1428" i="2"/>
  <c r="BF1428" i="2"/>
  <c r="T1428" i="2"/>
  <c r="R1428" i="2"/>
  <c r="P1428" i="2"/>
  <c r="BI1427" i="2"/>
  <c r="BH1427" i="2"/>
  <c r="BG1427" i="2"/>
  <c r="BF1427" i="2"/>
  <c r="T1427" i="2"/>
  <c r="R1427" i="2"/>
  <c r="P1427" i="2"/>
  <c r="BI1426" i="2"/>
  <c r="BH1426" i="2"/>
  <c r="BG1426" i="2"/>
  <c r="BF1426" i="2"/>
  <c r="T1426" i="2"/>
  <c r="R1426" i="2"/>
  <c r="P1426" i="2"/>
  <c r="BI1425" i="2"/>
  <c r="BH1425" i="2"/>
  <c r="BG1425" i="2"/>
  <c r="BF1425" i="2"/>
  <c r="T1425" i="2"/>
  <c r="R1425" i="2"/>
  <c r="P1425" i="2"/>
  <c r="BI1424" i="2"/>
  <c r="BH1424" i="2"/>
  <c r="BG1424" i="2"/>
  <c r="BF1424" i="2"/>
  <c r="T1424" i="2"/>
  <c r="R1424" i="2"/>
  <c r="P1424" i="2"/>
  <c r="BI1423" i="2"/>
  <c r="BH1423" i="2"/>
  <c r="BG1423" i="2"/>
  <c r="BF1423" i="2"/>
  <c r="T1423" i="2"/>
  <c r="R1423" i="2"/>
  <c r="P1423" i="2"/>
  <c r="BI1422" i="2"/>
  <c r="BH1422" i="2"/>
  <c r="BG1422" i="2"/>
  <c r="BF1422" i="2"/>
  <c r="T1422" i="2"/>
  <c r="R1422" i="2"/>
  <c r="P1422" i="2"/>
  <c r="BI1421" i="2"/>
  <c r="BH1421" i="2"/>
  <c r="BG1421" i="2"/>
  <c r="BF1421" i="2"/>
  <c r="T1421" i="2"/>
  <c r="R1421" i="2"/>
  <c r="P1421" i="2"/>
  <c r="BI1420" i="2"/>
  <c r="BH1420" i="2"/>
  <c r="BG1420" i="2"/>
  <c r="BF1420" i="2"/>
  <c r="T1420" i="2"/>
  <c r="R1420" i="2"/>
  <c r="P1420" i="2"/>
  <c r="BI1419" i="2"/>
  <c r="BH1419" i="2"/>
  <c r="BG1419" i="2"/>
  <c r="BF1419" i="2"/>
  <c r="T1419" i="2"/>
  <c r="R1419" i="2"/>
  <c r="P1419" i="2"/>
  <c r="BI1418" i="2"/>
  <c r="BH1418" i="2"/>
  <c r="BG1418" i="2"/>
  <c r="BF1418" i="2"/>
  <c r="T1418" i="2"/>
  <c r="R1418" i="2"/>
  <c r="P1418" i="2"/>
  <c r="BI1417" i="2"/>
  <c r="BH1417" i="2"/>
  <c r="BG1417" i="2"/>
  <c r="BF1417" i="2"/>
  <c r="T1417" i="2"/>
  <c r="R1417" i="2"/>
  <c r="P1417" i="2"/>
  <c r="BI1416" i="2"/>
  <c r="BH1416" i="2"/>
  <c r="BG1416" i="2"/>
  <c r="BF1416" i="2"/>
  <c r="T1416" i="2"/>
  <c r="R1416" i="2"/>
  <c r="P1416" i="2"/>
  <c r="BI1415" i="2"/>
  <c r="BH1415" i="2"/>
  <c r="BG1415" i="2"/>
  <c r="BF1415" i="2"/>
  <c r="T1415" i="2"/>
  <c r="R1415" i="2"/>
  <c r="P1415" i="2"/>
  <c r="BI1414" i="2"/>
  <c r="BH1414" i="2"/>
  <c r="BG1414" i="2"/>
  <c r="BF1414" i="2"/>
  <c r="T1414" i="2"/>
  <c r="R1414" i="2"/>
  <c r="P1414" i="2"/>
  <c r="BI1413" i="2"/>
  <c r="BH1413" i="2"/>
  <c r="BG1413" i="2"/>
  <c r="BF1413" i="2"/>
  <c r="T1413" i="2"/>
  <c r="R1413" i="2"/>
  <c r="P1413" i="2"/>
  <c r="BI1412" i="2"/>
  <c r="BH1412" i="2"/>
  <c r="BG1412" i="2"/>
  <c r="BF1412" i="2"/>
  <c r="T1412" i="2"/>
  <c r="R1412" i="2"/>
  <c r="P1412" i="2"/>
  <c r="BI1411" i="2"/>
  <c r="BH1411" i="2"/>
  <c r="BG1411" i="2"/>
  <c r="BF1411" i="2"/>
  <c r="T1411" i="2"/>
  <c r="R1411" i="2"/>
  <c r="P1411" i="2"/>
  <c r="BI1410" i="2"/>
  <c r="BH1410" i="2"/>
  <c r="BG1410" i="2"/>
  <c r="BF1410" i="2"/>
  <c r="T1410" i="2"/>
  <c r="R1410" i="2"/>
  <c r="P1410" i="2"/>
  <c r="BI1409" i="2"/>
  <c r="BH1409" i="2"/>
  <c r="BG1409" i="2"/>
  <c r="BF1409" i="2"/>
  <c r="T1409" i="2"/>
  <c r="R1409" i="2"/>
  <c r="P1409" i="2"/>
  <c r="BI1408" i="2"/>
  <c r="BH1408" i="2"/>
  <c r="BG1408" i="2"/>
  <c r="BF1408" i="2"/>
  <c r="T1408" i="2"/>
  <c r="R1408" i="2"/>
  <c r="P1408" i="2"/>
  <c r="BI1407" i="2"/>
  <c r="BH1407" i="2"/>
  <c r="BG1407" i="2"/>
  <c r="BF1407" i="2"/>
  <c r="T1407" i="2"/>
  <c r="R1407" i="2"/>
  <c r="P1407" i="2"/>
  <c r="BI1406" i="2"/>
  <c r="BH1406" i="2"/>
  <c r="BG1406" i="2"/>
  <c r="BF1406" i="2"/>
  <c r="T1406" i="2"/>
  <c r="R1406" i="2"/>
  <c r="P1406" i="2"/>
  <c r="BI1405" i="2"/>
  <c r="BH1405" i="2"/>
  <c r="BG1405" i="2"/>
  <c r="BF1405" i="2"/>
  <c r="T1405" i="2"/>
  <c r="R1405" i="2"/>
  <c r="P1405" i="2"/>
  <c r="BI1404" i="2"/>
  <c r="BH1404" i="2"/>
  <c r="BG1404" i="2"/>
  <c r="BF1404" i="2"/>
  <c r="T1404" i="2"/>
  <c r="R1404" i="2"/>
  <c r="P1404" i="2"/>
  <c r="BI1403" i="2"/>
  <c r="BH1403" i="2"/>
  <c r="BG1403" i="2"/>
  <c r="BF1403" i="2"/>
  <c r="T1403" i="2"/>
  <c r="R1403" i="2"/>
  <c r="P1403" i="2"/>
  <c r="BI1402" i="2"/>
  <c r="BH1402" i="2"/>
  <c r="BG1402" i="2"/>
  <c r="BF1402" i="2"/>
  <c r="T1402" i="2"/>
  <c r="R1402" i="2"/>
  <c r="P1402" i="2"/>
  <c r="BI1401" i="2"/>
  <c r="BH1401" i="2"/>
  <c r="BG1401" i="2"/>
  <c r="BF1401" i="2"/>
  <c r="T1401" i="2"/>
  <c r="R1401" i="2"/>
  <c r="P1401" i="2"/>
  <c r="BI1400" i="2"/>
  <c r="BH1400" i="2"/>
  <c r="BG1400" i="2"/>
  <c r="BF1400" i="2"/>
  <c r="T1400" i="2"/>
  <c r="R1400" i="2"/>
  <c r="P1400" i="2"/>
  <c r="BI1399" i="2"/>
  <c r="BH1399" i="2"/>
  <c r="BG1399" i="2"/>
  <c r="BF1399" i="2"/>
  <c r="T1399" i="2"/>
  <c r="R1399" i="2"/>
  <c r="P1399" i="2"/>
  <c r="BI1398" i="2"/>
  <c r="BH1398" i="2"/>
  <c r="BG1398" i="2"/>
  <c r="BF1398" i="2"/>
  <c r="T1398" i="2"/>
  <c r="R1398" i="2"/>
  <c r="P1398" i="2"/>
  <c r="BI1397" i="2"/>
  <c r="BH1397" i="2"/>
  <c r="BG1397" i="2"/>
  <c r="BF1397" i="2"/>
  <c r="T1397" i="2"/>
  <c r="R1397" i="2"/>
  <c r="P1397" i="2"/>
  <c r="BI1396" i="2"/>
  <c r="BH1396" i="2"/>
  <c r="BG1396" i="2"/>
  <c r="BF1396" i="2"/>
  <c r="T1396" i="2"/>
  <c r="R1396" i="2"/>
  <c r="P1396" i="2"/>
  <c r="BI1395" i="2"/>
  <c r="BH1395" i="2"/>
  <c r="BG1395" i="2"/>
  <c r="BF1395" i="2"/>
  <c r="T1395" i="2"/>
  <c r="R1395" i="2"/>
  <c r="P1395" i="2"/>
  <c r="BI1394" i="2"/>
  <c r="BH1394" i="2"/>
  <c r="BG1394" i="2"/>
  <c r="BF1394" i="2"/>
  <c r="T1394" i="2"/>
  <c r="R1394" i="2"/>
  <c r="P1394" i="2"/>
  <c r="BI1393" i="2"/>
  <c r="BH1393" i="2"/>
  <c r="BG1393" i="2"/>
  <c r="BF1393" i="2"/>
  <c r="T1393" i="2"/>
  <c r="R1393" i="2"/>
  <c r="P1393" i="2"/>
  <c r="BI1392" i="2"/>
  <c r="BH1392" i="2"/>
  <c r="BG1392" i="2"/>
  <c r="BF1392" i="2"/>
  <c r="T1392" i="2"/>
  <c r="R1392" i="2"/>
  <c r="P1392" i="2"/>
  <c r="BI1391" i="2"/>
  <c r="BH1391" i="2"/>
  <c r="BG1391" i="2"/>
  <c r="BF1391" i="2"/>
  <c r="T1391" i="2"/>
  <c r="R1391" i="2"/>
  <c r="P1391" i="2"/>
  <c r="BI1390" i="2"/>
  <c r="BH1390" i="2"/>
  <c r="BG1390" i="2"/>
  <c r="BF1390" i="2"/>
  <c r="T1390" i="2"/>
  <c r="R1390" i="2"/>
  <c r="P1390" i="2"/>
  <c r="BI1389" i="2"/>
  <c r="BH1389" i="2"/>
  <c r="BG1389" i="2"/>
  <c r="BF1389" i="2"/>
  <c r="T1389" i="2"/>
  <c r="R1389" i="2"/>
  <c r="P1389" i="2"/>
  <c r="BI1388" i="2"/>
  <c r="BH1388" i="2"/>
  <c r="BG1388" i="2"/>
  <c r="BF1388" i="2"/>
  <c r="T1388" i="2"/>
  <c r="R1388" i="2"/>
  <c r="P1388" i="2"/>
  <c r="BI1387" i="2"/>
  <c r="BH1387" i="2"/>
  <c r="BG1387" i="2"/>
  <c r="BF1387" i="2"/>
  <c r="T1387" i="2"/>
  <c r="R1387" i="2"/>
  <c r="P1387" i="2"/>
  <c r="BI1386" i="2"/>
  <c r="BH1386" i="2"/>
  <c r="BG1386" i="2"/>
  <c r="BF1386" i="2"/>
  <c r="T1386" i="2"/>
  <c r="R1386" i="2"/>
  <c r="P1386" i="2"/>
  <c r="BI1385" i="2"/>
  <c r="BH1385" i="2"/>
  <c r="BG1385" i="2"/>
  <c r="BF1385" i="2"/>
  <c r="T1385" i="2"/>
  <c r="R1385" i="2"/>
  <c r="P1385" i="2"/>
  <c r="BI1384" i="2"/>
  <c r="BH1384" i="2"/>
  <c r="BG1384" i="2"/>
  <c r="BF1384" i="2"/>
  <c r="T1384" i="2"/>
  <c r="R1384" i="2"/>
  <c r="P1384" i="2"/>
  <c r="BI1383" i="2"/>
  <c r="BH1383" i="2"/>
  <c r="BG1383" i="2"/>
  <c r="BF1383" i="2"/>
  <c r="T1383" i="2"/>
  <c r="R1383" i="2"/>
  <c r="P1383" i="2"/>
  <c r="BI1382" i="2"/>
  <c r="BH1382" i="2"/>
  <c r="BG1382" i="2"/>
  <c r="BF1382" i="2"/>
  <c r="T1382" i="2"/>
  <c r="R1382" i="2"/>
  <c r="P1382" i="2"/>
  <c r="BI1381" i="2"/>
  <c r="BH1381" i="2"/>
  <c r="BG1381" i="2"/>
  <c r="BF1381" i="2"/>
  <c r="T1381" i="2"/>
  <c r="R1381" i="2"/>
  <c r="P1381" i="2"/>
  <c r="BI1380" i="2"/>
  <c r="BH1380" i="2"/>
  <c r="BG1380" i="2"/>
  <c r="BF1380" i="2"/>
  <c r="T1380" i="2"/>
  <c r="R1380" i="2"/>
  <c r="P1380" i="2"/>
  <c r="BI1379" i="2"/>
  <c r="BH1379" i="2"/>
  <c r="BG1379" i="2"/>
  <c r="BF1379" i="2"/>
  <c r="T1379" i="2"/>
  <c r="R1379" i="2"/>
  <c r="P1379" i="2"/>
  <c r="BI1378" i="2"/>
  <c r="BH1378" i="2"/>
  <c r="BG1378" i="2"/>
  <c r="BF1378" i="2"/>
  <c r="T1378" i="2"/>
  <c r="R1378" i="2"/>
  <c r="P1378" i="2"/>
  <c r="BI1377" i="2"/>
  <c r="BH1377" i="2"/>
  <c r="BG1377" i="2"/>
  <c r="BF1377" i="2"/>
  <c r="T1377" i="2"/>
  <c r="R1377" i="2"/>
  <c r="P1377" i="2"/>
  <c r="BI1376" i="2"/>
  <c r="BH1376" i="2"/>
  <c r="BG1376" i="2"/>
  <c r="BF1376" i="2"/>
  <c r="T1376" i="2"/>
  <c r="R1376" i="2"/>
  <c r="P1376" i="2"/>
  <c r="BI1375" i="2"/>
  <c r="BH1375" i="2"/>
  <c r="BG1375" i="2"/>
  <c r="BF1375" i="2"/>
  <c r="T1375" i="2"/>
  <c r="R1375" i="2"/>
  <c r="P1375" i="2"/>
  <c r="BI1374" i="2"/>
  <c r="BH1374" i="2"/>
  <c r="BG1374" i="2"/>
  <c r="BF1374" i="2"/>
  <c r="T1374" i="2"/>
  <c r="R1374" i="2"/>
  <c r="P1374" i="2"/>
  <c r="BI1373" i="2"/>
  <c r="BH1373" i="2"/>
  <c r="BG1373" i="2"/>
  <c r="BF1373" i="2"/>
  <c r="T1373" i="2"/>
  <c r="R1373" i="2"/>
  <c r="P1373" i="2"/>
  <c r="BI1372" i="2"/>
  <c r="BH1372" i="2"/>
  <c r="BG1372" i="2"/>
  <c r="BF1372" i="2"/>
  <c r="T1372" i="2"/>
  <c r="R1372" i="2"/>
  <c r="P1372" i="2"/>
  <c r="BI1371" i="2"/>
  <c r="BH1371" i="2"/>
  <c r="BG1371" i="2"/>
  <c r="BF1371" i="2"/>
  <c r="T1371" i="2"/>
  <c r="R1371" i="2"/>
  <c r="P1371" i="2"/>
  <c r="BI1370" i="2"/>
  <c r="BH1370" i="2"/>
  <c r="BG1370" i="2"/>
  <c r="BF1370" i="2"/>
  <c r="T1370" i="2"/>
  <c r="R1370" i="2"/>
  <c r="P1370" i="2"/>
  <c r="BI1369" i="2"/>
  <c r="BH1369" i="2"/>
  <c r="BG1369" i="2"/>
  <c r="BF1369" i="2"/>
  <c r="T1369" i="2"/>
  <c r="R1369" i="2"/>
  <c r="P1369" i="2"/>
  <c r="BI1368" i="2"/>
  <c r="BH1368" i="2"/>
  <c r="BG1368" i="2"/>
  <c r="BF1368" i="2"/>
  <c r="T1368" i="2"/>
  <c r="R1368" i="2"/>
  <c r="P1368" i="2"/>
  <c r="BI1367" i="2"/>
  <c r="BH1367" i="2"/>
  <c r="BG1367" i="2"/>
  <c r="BF1367" i="2"/>
  <c r="T1367" i="2"/>
  <c r="R1367" i="2"/>
  <c r="P1367" i="2"/>
  <c r="BI1366" i="2"/>
  <c r="BH1366" i="2"/>
  <c r="BG1366" i="2"/>
  <c r="BF1366" i="2"/>
  <c r="T1366" i="2"/>
  <c r="R1366" i="2"/>
  <c r="P1366" i="2"/>
  <c r="BI1365" i="2"/>
  <c r="BH1365" i="2"/>
  <c r="BG1365" i="2"/>
  <c r="BF1365" i="2"/>
  <c r="T1365" i="2"/>
  <c r="R1365" i="2"/>
  <c r="P1365" i="2"/>
  <c r="BI1364" i="2"/>
  <c r="BH1364" i="2"/>
  <c r="BG1364" i="2"/>
  <c r="BF1364" i="2"/>
  <c r="T1364" i="2"/>
  <c r="R1364" i="2"/>
  <c r="P1364" i="2"/>
  <c r="BI1363" i="2"/>
  <c r="BH1363" i="2"/>
  <c r="BG1363" i="2"/>
  <c r="BF1363" i="2"/>
  <c r="T1363" i="2"/>
  <c r="R1363" i="2"/>
  <c r="P1363" i="2"/>
  <c r="BI1362" i="2"/>
  <c r="BH1362" i="2"/>
  <c r="BG1362" i="2"/>
  <c r="BF1362" i="2"/>
  <c r="T1362" i="2"/>
  <c r="R1362" i="2"/>
  <c r="P1362" i="2"/>
  <c r="BI1361" i="2"/>
  <c r="BH1361" i="2"/>
  <c r="BG1361" i="2"/>
  <c r="BF1361" i="2"/>
  <c r="T1361" i="2"/>
  <c r="R1361" i="2"/>
  <c r="P1361" i="2"/>
  <c r="BI1360" i="2"/>
  <c r="BH1360" i="2"/>
  <c r="BG1360" i="2"/>
  <c r="BF1360" i="2"/>
  <c r="T1360" i="2"/>
  <c r="R1360" i="2"/>
  <c r="P1360" i="2"/>
  <c r="BI1359" i="2"/>
  <c r="BH1359" i="2"/>
  <c r="BG1359" i="2"/>
  <c r="BF1359" i="2"/>
  <c r="T1359" i="2"/>
  <c r="R1359" i="2"/>
  <c r="P1359" i="2"/>
  <c r="BI1358" i="2"/>
  <c r="BH1358" i="2"/>
  <c r="BG1358" i="2"/>
  <c r="BF1358" i="2"/>
  <c r="T1358" i="2"/>
  <c r="R1358" i="2"/>
  <c r="P1358" i="2"/>
  <c r="BI1357" i="2"/>
  <c r="BH1357" i="2"/>
  <c r="BG1357" i="2"/>
  <c r="BF1357" i="2"/>
  <c r="T1357" i="2"/>
  <c r="R1357" i="2"/>
  <c r="P1357" i="2"/>
  <c r="BI1356" i="2"/>
  <c r="BH1356" i="2"/>
  <c r="BG1356" i="2"/>
  <c r="BF1356" i="2"/>
  <c r="T1356" i="2"/>
  <c r="R1356" i="2"/>
  <c r="P1356" i="2"/>
  <c r="BI1355" i="2"/>
  <c r="BH1355" i="2"/>
  <c r="BG1355" i="2"/>
  <c r="BF1355" i="2"/>
  <c r="T1355" i="2"/>
  <c r="R1355" i="2"/>
  <c r="P1355" i="2"/>
  <c r="BI1354" i="2"/>
  <c r="BH1354" i="2"/>
  <c r="BG1354" i="2"/>
  <c r="BF1354" i="2"/>
  <c r="T1354" i="2"/>
  <c r="R1354" i="2"/>
  <c r="P1354" i="2"/>
  <c r="BI1353" i="2"/>
  <c r="BH1353" i="2"/>
  <c r="BG1353" i="2"/>
  <c r="BF1353" i="2"/>
  <c r="T1353" i="2"/>
  <c r="R1353" i="2"/>
  <c r="P1353" i="2"/>
  <c r="BI1352" i="2"/>
  <c r="BH1352" i="2"/>
  <c r="BG1352" i="2"/>
  <c r="BF1352" i="2"/>
  <c r="T1352" i="2"/>
  <c r="R1352" i="2"/>
  <c r="P1352" i="2"/>
  <c r="BI1351" i="2"/>
  <c r="BH1351" i="2"/>
  <c r="BG1351" i="2"/>
  <c r="BF1351" i="2"/>
  <c r="T1351" i="2"/>
  <c r="R1351" i="2"/>
  <c r="P1351" i="2"/>
  <c r="BI1350" i="2"/>
  <c r="BH1350" i="2"/>
  <c r="BG1350" i="2"/>
  <c r="BF1350" i="2"/>
  <c r="T1350" i="2"/>
  <c r="R1350" i="2"/>
  <c r="P1350" i="2"/>
  <c r="BI1349" i="2"/>
  <c r="BH1349" i="2"/>
  <c r="BG1349" i="2"/>
  <c r="BF1349" i="2"/>
  <c r="T1349" i="2"/>
  <c r="R1349" i="2"/>
  <c r="P1349" i="2"/>
  <c r="BI1348" i="2"/>
  <c r="BH1348" i="2"/>
  <c r="BG1348" i="2"/>
  <c r="BF1348" i="2"/>
  <c r="T1348" i="2"/>
  <c r="R1348" i="2"/>
  <c r="P1348" i="2"/>
  <c r="BI1347" i="2"/>
  <c r="BH1347" i="2"/>
  <c r="BG1347" i="2"/>
  <c r="BF1347" i="2"/>
  <c r="T1347" i="2"/>
  <c r="R1347" i="2"/>
  <c r="P1347" i="2"/>
  <c r="BI1346" i="2"/>
  <c r="BH1346" i="2"/>
  <c r="BG1346" i="2"/>
  <c r="BF1346" i="2"/>
  <c r="T1346" i="2"/>
  <c r="R1346" i="2"/>
  <c r="P1346" i="2"/>
  <c r="BI1345" i="2"/>
  <c r="BH1345" i="2"/>
  <c r="BG1345" i="2"/>
  <c r="BF1345" i="2"/>
  <c r="T1345" i="2"/>
  <c r="R1345" i="2"/>
  <c r="P1345" i="2"/>
  <c r="BI1344" i="2"/>
  <c r="BH1344" i="2"/>
  <c r="BG1344" i="2"/>
  <c r="BF1344" i="2"/>
  <c r="T1344" i="2"/>
  <c r="R1344" i="2"/>
  <c r="P1344" i="2"/>
  <c r="BI1343" i="2"/>
  <c r="BH1343" i="2"/>
  <c r="BG1343" i="2"/>
  <c r="BF1343" i="2"/>
  <c r="T1343" i="2"/>
  <c r="R1343" i="2"/>
  <c r="P1343" i="2"/>
  <c r="BI1342" i="2"/>
  <c r="BH1342" i="2"/>
  <c r="BG1342" i="2"/>
  <c r="BF1342" i="2"/>
  <c r="T1342" i="2"/>
  <c r="R1342" i="2"/>
  <c r="P1342" i="2"/>
  <c r="BI1341" i="2"/>
  <c r="BH1341" i="2"/>
  <c r="BG1341" i="2"/>
  <c r="BF1341" i="2"/>
  <c r="T1341" i="2"/>
  <c r="R1341" i="2"/>
  <c r="P1341" i="2"/>
  <c r="BI1340" i="2"/>
  <c r="BH1340" i="2"/>
  <c r="BG1340" i="2"/>
  <c r="BF1340" i="2"/>
  <c r="T1340" i="2"/>
  <c r="R1340" i="2"/>
  <c r="P1340" i="2"/>
  <c r="BI1339" i="2"/>
  <c r="BH1339" i="2"/>
  <c r="BG1339" i="2"/>
  <c r="BF1339" i="2"/>
  <c r="T1339" i="2"/>
  <c r="R1339" i="2"/>
  <c r="P1339" i="2"/>
  <c r="BI1338" i="2"/>
  <c r="BH1338" i="2"/>
  <c r="BG1338" i="2"/>
  <c r="BF1338" i="2"/>
  <c r="T1338" i="2"/>
  <c r="R1338" i="2"/>
  <c r="P1338" i="2"/>
  <c r="BI1337" i="2"/>
  <c r="BH1337" i="2"/>
  <c r="BG1337" i="2"/>
  <c r="BF1337" i="2"/>
  <c r="T1337" i="2"/>
  <c r="R1337" i="2"/>
  <c r="P1337" i="2"/>
  <c r="BI1336" i="2"/>
  <c r="BH1336" i="2"/>
  <c r="BG1336" i="2"/>
  <c r="BF1336" i="2"/>
  <c r="T1336" i="2"/>
  <c r="R1336" i="2"/>
  <c r="P1336" i="2"/>
  <c r="BI1335" i="2"/>
  <c r="BH1335" i="2"/>
  <c r="BG1335" i="2"/>
  <c r="BF1335" i="2"/>
  <c r="T1335" i="2"/>
  <c r="R1335" i="2"/>
  <c r="P1335" i="2"/>
  <c r="BI1334" i="2"/>
  <c r="BH1334" i="2"/>
  <c r="BG1334" i="2"/>
  <c r="BF1334" i="2"/>
  <c r="T1334" i="2"/>
  <c r="R1334" i="2"/>
  <c r="P1334" i="2"/>
  <c r="BI1333" i="2"/>
  <c r="BH1333" i="2"/>
  <c r="BG1333" i="2"/>
  <c r="BF1333" i="2"/>
  <c r="T1333" i="2"/>
  <c r="R1333" i="2"/>
  <c r="P1333" i="2"/>
  <c r="BI1332" i="2"/>
  <c r="BH1332" i="2"/>
  <c r="BG1332" i="2"/>
  <c r="BF1332" i="2"/>
  <c r="T1332" i="2"/>
  <c r="R1332" i="2"/>
  <c r="P1332" i="2"/>
  <c r="BI1331" i="2"/>
  <c r="BH1331" i="2"/>
  <c r="BG1331" i="2"/>
  <c r="BF1331" i="2"/>
  <c r="T1331" i="2"/>
  <c r="R1331" i="2"/>
  <c r="P1331" i="2"/>
  <c r="BI1330" i="2"/>
  <c r="BH1330" i="2"/>
  <c r="BG1330" i="2"/>
  <c r="BF1330" i="2"/>
  <c r="T1330" i="2"/>
  <c r="R1330" i="2"/>
  <c r="P1330" i="2"/>
  <c r="BI1329" i="2"/>
  <c r="BH1329" i="2"/>
  <c r="BG1329" i="2"/>
  <c r="BF1329" i="2"/>
  <c r="T1329" i="2"/>
  <c r="R1329" i="2"/>
  <c r="P1329" i="2"/>
  <c r="BI1328" i="2"/>
  <c r="BH1328" i="2"/>
  <c r="BG1328" i="2"/>
  <c r="BF1328" i="2"/>
  <c r="T1328" i="2"/>
  <c r="R1328" i="2"/>
  <c r="P1328" i="2"/>
  <c r="BI1327" i="2"/>
  <c r="BH1327" i="2"/>
  <c r="BG1327" i="2"/>
  <c r="BF1327" i="2"/>
  <c r="T1327" i="2"/>
  <c r="R1327" i="2"/>
  <c r="P1327" i="2"/>
  <c r="BI1326" i="2"/>
  <c r="BH1326" i="2"/>
  <c r="BG1326" i="2"/>
  <c r="BF1326" i="2"/>
  <c r="T1326" i="2"/>
  <c r="R1326" i="2"/>
  <c r="P1326" i="2"/>
  <c r="BI1325" i="2"/>
  <c r="BH1325" i="2"/>
  <c r="BG1325" i="2"/>
  <c r="BF1325" i="2"/>
  <c r="T1325" i="2"/>
  <c r="R1325" i="2"/>
  <c r="P1325" i="2"/>
  <c r="BI1324" i="2"/>
  <c r="BH1324" i="2"/>
  <c r="BG1324" i="2"/>
  <c r="BF1324" i="2"/>
  <c r="T1324" i="2"/>
  <c r="R1324" i="2"/>
  <c r="P1324" i="2"/>
  <c r="BI1323" i="2"/>
  <c r="BH1323" i="2"/>
  <c r="BG1323" i="2"/>
  <c r="BF1323" i="2"/>
  <c r="T1323" i="2"/>
  <c r="R1323" i="2"/>
  <c r="P1323" i="2"/>
  <c r="BI1322" i="2"/>
  <c r="BH1322" i="2"/>
  <c r="BG1322" i="2"/>
  <c r="BF1322" i="2"/>
  <c r="T1322" i="2"/>
  <c r="R1322" i="2"/>
  <c r="P1322" i="2"/>
  <c r="BI1321" i="2"/>
  <c r="BH1321" i="2"/>
  <c r="BG1321" i="2"/>
  <c r="BF1321" i="2"/>
  <c r="T1321" i="2"/>
  <c r="R1321" i="2"/>
  <c r="P1321" i="2"/>
  <c r="BI1320" i="2"/>
  <c r="BH1320" i="2"/>
  <c r="BG1320" i="2"/>
  <c r="BF1320" i="2"/>
  <c r="T1320" i="2"/>
  <c r="R1320" i="2"/>
  <c r="P1320" i="2"/>
  <c r="BI1319" i="2"/>
  <c r="BH1319" i="2"/>
  <c r="BG1319" i="2"/>
  <c r="BF1319" i="2"/>
  <c r="T1319" i="2"/>
  <c r="R1319" i="2"/>
  <c r="P1319" i="2"/>
  <c r="BI1318" i="2"/>
  <c r="BH1318" i="2"/>
  <c r="BG1318" i="2"/>
  <c r="BF1318" i="2"/>
  <c r="T1318" i="2"/>
  <c r="R1318" i="2"/>
  <c r="P1318" i="2"/>
  <c r="BI1317" i="2"/>
  <c r="BH1317" i="2"/>
  <c r="BG1317" i="2"/>
  <c r="BF1317" i="2"/>
  <c r="T1317" i="2"/>
  <c r="R1317" i="2"/>
  <c r="P1317" i="2"/>
  <c r="BI1316" i="2"/>
  <c r="BH1316" i="2"/>
  <c r="BG1316" i="2"/>
  <c r="BF1316" i="2"/>
  <c r="T1316" i="2"/>
  <c r="R1316" i="2"/>
  <c r="P1316" i="2"/>
  <c r="BI1315" i="2"/>
  <c r="BH1315" i="2"/>
  <c r="BG1315" i="2"/>
  <c r="BF1315" i="2"/>
  <c r="T1315" i="2"/>
  <c r="R1315" i="2"/>
  <c r="P1315" i="2"/>
  <c r="BI1314" i="2"/>
  <c r="BH1314" i="2"/>
  <c r="BG1314" i="2"/>
  <c r="BF1314" i="2"/>
  <c r="T1314" i="2"/>
  <c r="R1314" i="2"/>
  <c r="P1314" i="2"/>
  <c r="BI1313" i="2"/>
  <c r="BH1313" i="2"/>
  <c r="BG1313" i="2"/>
  <c r="BF1313" i="2"/>
  <c r="T1313" i="2"/>
  <c r="R1313" i="2"/>
  <c r="P1313" i="2"/>
  <c r="BI1312" i="2"/>
  <c r="BH1312" i="2"/>
  <c r="BG1312" i="2"/>
  <c r="BF1312" i="2"/>
  <c r="T1312" i="2"/>
  <c r="R1312" i="2"/>
  <c r="P1312" i="2"/>
  <c r="BI1311" i="2"/>
  <c r="BH1311" i="2"/>
  <c r="BG1311" i="2"/>
  <c r="BF1311" i="2"/>
  <c r="T1311" i="2"/>
  <c r="R1311" i="2"/>
  <c r="P1311" i="2"/>
  <c r="BI1310" i="2"/>
  <c r="BH1310" i="2"/>
  <c r="BG1310" i="2"/>
  <c r="BF1310" i="2"/>
  <c r="T1310" i="2"/>
  <c r="R1310" i="2"/>
  <c r="P1310" i="2"/>
  <c r="BI1309" i="2"/>
  <c r="BH1309" i="2"/>
  <c r="BG1309" i="2"/>
  <c r="BF1309" i="2"/>
  <c r="T1309" i="2"/>
  <c r="R1309" i="2"/>
  <c r="P1309" i="2"/>
  <c r="BI1308" i="2"/>
  <c r="BH1308" i="2"/>
  <c r="BG1308" i="2"/>
  <c r="BF1308" i="2"/>
  <c r="T1308" i="2"/>
  <c r="R1308" i="2"/>
  <c r="P1308" i="2"/>
  <c r="BI1307" i="2"/>
  <c r="BH1307" i="2"/>
  <c r="BG1307" i="2"/>
  <c r="BF1307" i="2"/>
  <c r="T1307" i="2"/>
  <c r="R1307" i="2"/>
  <c r="P1307" i="2"/>
  <c r="BI1306" i="2"/>
  <c r="BH1306" i="2"/>
  <c r="BG1306" i="2"/>
  <c r="BF1306" i="2"/>
  <c r="T1306" i="2"/>
  <c r="R1306" i="2"/>
  <c r="P1306" i="2"/>
  <c r="BI1305" i="2"/>
  <c r="BH1305" i="2"/>
  <c r="BG1305" i="2"/>
  <c r="BF1305" i="2"/>
  <c r="T1305" i="2"/>
  <c r="R1305" i="2"/>
  <c r="P1305" i="2"/>
  <c r="BI1304" i="2"/>
  <c r="BH1304" i="2"/>
  <c r="BG1304" i="2"/>
  <c r="BF1304" i="2"/>
  <c r="T1304" i="2"/>
  <c r="R1304" i="2"/>
  <c r="P1304" i="2"/>
  <c r="BI1303" i="2"/>
  <c r="BH1303" i="2"/>
  <c r="BG1303" i="2"/>
  <c r="BF1303" i="2"/>
  <c r="T1303" i="2"/>
  <c r="R1303" i="2"/>
  <c r="P1303" i="2"/>
  <c r="BI1302" i="2"/>
  <c r="BH1302" i="2"/>
  <c r="BG1302" i="2"/>
  <c r="BF1302" i="2"/>
  <c r="T1302" i="2"/>
  <c r="R1302" i="2"/>
  <c r="P1302" i="2"/>
  <c r="BI1301" i="2"/>
  <c r="BH1301" i="2"/>
  <c r="BG1301" i="2"/>
  <c r="BF1301" i="2"/>
  <c r="T1301" i="2"/>
  <c r="R1301" i="2"/>
  <c r="P1301" i="2"/>
  <c r="BI1300" i="2"/>
  <c r="BH1300" i="2"/>
  <c r="BG1300" i="2"/>
  <c r="BF1300" i="2"/>
  <c r="T1300" i="2"/>
  <c r="R1300" i="2"/>
  <c r="P1300" i="2"/>
  <c r="BI1299" i="2"/>
  <c r="BH1299" i="2"/>
  <c r="BG1299" i="2"/>
  <c r="BF1299" i="2"/>
  <c r="T1299" i="2"/>
  <c r="R1299" i="2"/>
  <c r="P1299" i="2"/>
  <c r="BI1298" i="2"/>
  <c r="BH1298" i="2"/>
  <c r="BG1298" i="2"/>
  <c r="BF1298" i="2"/>
  <c r="T1298" i="2"/>
  <c r="R1298" i="2"/>
  <c r="P1298" i="2"/>
  <c r="BI1297" i="2"/>
  <c r="BH1297" i="2"/>
  <c r="BG1297" i="2"/>
  <c r="BF1297" i="2"/>
  <c r="T1297" i="2"/>
  <c r="R1297" i="2"/>
  <c r="P1297" i="2"/>
  <c r="BI1296" i="2"/>
  <c r="BH1296" i="2"/>
  <c r="BG1296" i="2"/>
  <c r="BF1296" i="2"/>
  <c r="T1296" i="2"/>
  <c r="R1296" i="2"/>
  <c r="P1296" i="2"/>
  <c r="BI1295" i="2"/>
  <c r="BH1295" i="2"/>
  <c r="BG1295" i="2"/>
  <c r="BF1295" i="2"/>
  <c r="T1295" i="2"/>
  <c r="R1295" i="2"/>
  <c r="P1295" i="2"/>
  <c r="BI1294" i="2"/>
  <c r="BH1294" i="2"/>
  <c r="BG1294" i="2"/>
  <c r="BF1294" i="2"/>
  <c r="T1294" i="2"/>
  <c r="R1294" i="2"/>
  <c r="P1294" i="2"/>
  <c r="BI1293" i="2"/>
  <c r="BH1293" i="2"/>
  <c r="BG1293" i="2"/>
  <c r="BF1293" i="2"/>
  <c r="T1293" i="2"/>
  <c r="R1293" i="2"/>
  <c r="P1293" i="2"/>
  <c r="BI1292" i="2"/>
  <c r="BH1292" i="2"/>
  <c r="BG1292" i="2"/>
  <c r="BF1292" i="2"/>
  <c r="T1292" i="2"/>
  <c r="R1292" i="2"/>
  <c r="P1292" i="2"/>
  <c r="BI1291" i="2"/>
  <c r="BH1291" i="2"/>
  <c r="BG1291" i="2"/>
  <c r="BF1291" i="2"/>
  <c r="T1291" i="2"/>
  <c r="R1291" i="2"/>
  <c r="P1291" i="2"/>
  <c r="BI1290" i="2"/>
  <c r="BH1290" i="2"/>
  <c r="BG1290" i="2"/>
  <c r="BF1290" i="2"/>
  <c r="T1290" i="2"/>
  <c r="R1290" i="2"/>
  <c r="P1290" i="2"/>
  <c r="BI1289" i="2"/>
  <c r="BH1289" i="2"/>
  <c r="BG1289" i="2"/>
  <c r="BF1289" i="2"/>
  <c r="T1289" i="2"/>
  <c r="R1289" i="2"/>
  <c r="P1289" i="2"/>
  <c r="BI1288" i="2"/>
  <c r="BH1288" i="2"/>
  <c r="BG1288" i="2"/>
  <c r="BF1288" i="2"/>
  <c r="T1288" i="2"/>
  <c r="R1288" i="2"/>
  <c r="P1288" i="2"/>
  <c r="BI1287" i="2"/>
  <c r="BH1287" i="2"/>
  <c r="BG1287" i="2"/>
  <c r="BF1287" i="2"/>
  <c r="T1287" i="2"/>
  <c r="R1287" i="2"/>
  <c r="P1287" i="2"/>
  <c r="BI1286" i="2"/>
  <c r="BH1286" i="2"/>
  <c r="BG1286" i="2"/>
  <c r="BF1286" i="2"/>
  <c r="T1286" i="2"/>
  <c r="R1286" i="2"/>
  <c r="P1286" i="2"/>
  <c r="BI1285" i="2"/>
  <c r="BH1285" i="2"/>
  <c r="BG1285" i="2"/>
  <c r="BF1285" i="2"/>
  <c r="T1285" i="2"/>
  <c r="R1285" i="2"/>
  <c r="P1285" i="2"/>
  <c r="BI1284" i="2"/>
  <c r="BH1284" i="2"/>
  <c r="BG1284" i="2"/>
  <c r="BF1284" i="2"/>
  <c r="T1284" i="2"/>
  <c r="R1284" i="2"/>
  <c r="P1284" i="2"/>
  <c r="BI1283" i="2"/>
  <c r="BH1283" i="2"/>
  <c r="BG1283" i="2"/>
  <c r="BF1283" i="2"/>
  <c r="T1283" i="2"/>
  <c r="R1283" i="2"/>
  <c r="P1283" i="2"/>
  <c r="BI1282" i="2"/>
  <c r="BH1282" i="2"/>
  <c r="BG1282" i="2"/>
  <c r="BF1282" i="2"/>
  <c r="T1282" i="2"/>
  <c r="R1282" i="2"/>
  <c r="P1282" i="2"/>
  <c r="BI1281" i="2"/>
  <c r="BH1281" i="2"/>
  <c r="BG1281" i="2"/>
  <c r="BF1281" i="2"/>
  <c r="T1281" i="2"/>
  <c r="R1281" i="2"/>
  <c r="P1281" i="2"/>
  <c r="BI1280" i="2"/>
  <c r="BH1280" i="2"/>
  <c r="BG1280" i="2"/>
  <c r="BF1280" i="2"/>
  <c r="T1280" i="2"/>
  <c r="R1280" i="2"/>
  <c r="P1280" i="2"/>
  <c r="BI1279" i="2"/>
  <c r="BH1279" i="2"/>
  <c r="BG1279" i="2"/>
  <c r="BF1279" i="2"/>
  <c r="T1279" i="2"/>
  <c r="R1279" i="2"/>
  <c r="P1279" i="2"/>
  <c r="BI1278" i="2"/>
  <c r="BH1278" i="2"/>
  <c r="BG1278" i="2"/>
  <c r="BF1278" i="2"/>
  <c r="T1278" i="2"/>
  <c r="R1278" i="2"/>
  <c r="P1278" i="2"/>
  <c r="BI1277" i="2"/>
  <c r="BH1277" i="2"/>
  <c r="BG1277" i="2"/>
  <c r="BF1277" i="2"/>
  <c r="T1277" i="2"/>
  <c r="R1277" i="2"/>
  <c r="P1277" i="2"/>
  <c r="BI1276" i="2"/>
  <c r="BH1276" i="2"/>
  <c r="BG1276" i="2"/>
  <c r="BF1276" i="2"/>
  <c r="T1276" i="2"/>
  <c r="R1276" i="2"/>
  <c r="P1276" i="2"/>
  <c r="BI1275" i="2"/>
  <c r="BH1275" i="2"/>
  <c r="BG1275" i="2"/>
  <c r="BF1275" i="2"/>
  <c r="T1275" i="2"/>
  <c r="R1275" i="2"/>
  <c r="P1275" i="2"/>
  <c r="BI1274" i="2"/>
  <c r="BH1274" i="2"/>
  <c r="BG1274" i="2"/>
  <c r="BF1274" i="2"/>
  <c r="T1274" i="2"/>
  <c r="R1274" i="2"/>
  <c r="P1274" i="2"/>
  <c r="BI1273" i="2"/>
  <c r="BH1273" i="2"/>
  <c r="BG1273" i="2"/>
  <c r="BF1273" i="2"/>
  <c r="T1273" i="2"/>
  <c r="R1273" i="2"/>
  <c r="P1273" i="2"/>
  <c r="BI1272" i="2"/>
  <c r="BH1272" i="2"/>
  <c r="BG1272" i="2"/>
  <c r="BF1272" i="2"/>
  <c r="T1272" i="2"/>
  <c r="R1272" i="2"/>
  <c r="P1272" i="2"/>
  <c r="BI1271" i="2"/>
  <c r="BH1271" i="2"/>
  <c r="BG1271" i="2"/>
  <c r="BF1271" i="2"/>
  <c r="T1271" i="2"/>
  <c r="R1271" i="2"/>
  <c r="P1271" i="2"/>
  <c r="BI1270" i="2"/>
  <c r="BH1270" i="2"/>
  <c r="BG1270" i="2"/>
  <c r="BF1270" i="2"/>
  <c r="T1270" i="2"/>
  <c r="R1270" i="2"/>
  <c r="P1270" i="2"/>
  <c r="BI1269" i="2"/>
  <c r="BH1269" i="2"/>
  <c r="BG1269" i="2"/>
  <c r="BF1269" i="2"/>
  <c r="T1269" i="2"/>
  <c r="R1269" i="2"/>
  <c r="P1269" i="2"/>
  <c r="BI1268" i="2"/>
  <c r="BH1268" i="2"/>
  <c r="BG1268" i="2"/>
  <c r="BF1268" i="2"/>
  <c r="T1268" i="2"/>
  <c r="R1268" i="2"/>
  <c r="P1268" i="2"/>
  <c r="BI1267" i="2"/>
  <c r="BH1267" i="2"/>
  <c r="BG1267" i="2"/>
  <c r="BF1267" i="2"/>
  <c r="T1267" i="2"/>
  <c r="R1267" i="2"/>
  <c r="P1267" i="2"/>
  <c r="BI1266" i="2"/>
  <c r="BH1266" i="2"/>
  <c r="BG1266" i="2"/>
  <c r="BF1266" i="2"/>
  <c r="T1266" i="2"/>
  <c r="R1266" i="2"/>
  <c r="P1266" i="2"/>
  <c r="BI1265" i="2"/>
  <c r="BH1265" i="2"/>
  <c r="BG1265" i="2"/>
  <c r="BF1265" i="2"/>
  <c r="T1265" i="2"/>
  <c r="R1265" i="2"/>
  <c r="P1265" i="2"/>
  <c r="BI1264" i="2"/>
  <c r="BH1264" i="2"/>
  <c r="BG1264" i="2"/>
  <c r="BF1264" i="2"/>
  <c r="T1264" i="2"/>
  <c r="R1264" i="2"/>
  <c r="P1264" i="2"/>
  <c r="BI1263" i="2"/>
  <c r="BH1263" i="2"/>
  <c r="BG1263" i="2"/>
  <c r="BF1263" i="2"/>
  <c r="T1263" i="2"/>
  <c r="R1263" i="2"/>
  <c r="P1263" i="2"/>
  <c r="BI1262" i="2"/>
  <c r="BH1262" i="2"/>
  <c r="BG1262" i="2"/>
  <c r="BF1262" i="2"/>
  <c r="T1262" i="2"/>
  <c r="R1262" i="2"/>
  <c r="P1262" i="2"/>
  <c r="BI1261" i="2"/>
  <c r="BH1261" i="2"/>
  <c r="BG1261" i="2"/>
  <c r="BF1261" i="2"/>
  <c r="T1261" i="2"/>
  <c r="R1261" i="2"/>
  <c r="P1261" i="2"/>
  <c r="BI1260" i="2"/>
  <c r="BH1260" i="2"/>
  <c r="BG1260" i="2"/>
  <c r="BF1260" i="2"/>
  <c r="T1260" i="2"/>
  <c r="R1260" i="2"/>
  <c r="P1260" i="2"/>
  <c r="BI1259" i="2"/>
  <c r="BH1259" i="2"/>
  <c r="BG1259" i="2"/>
  <c r="BF1259" i="2"/>
  <c r="T1259" i="2"/>
  <c r="R1259" i="2"/>
  <c r="P1259" i="2"/>
  <c r="BI1258" i="2"/>
  <c r="BH1258" i="2"/>
  <c r="BG1258" i="2"/>
  <c r="BF1258" i="2"/>
  <c r="T1258" i="2"/>
  <c r="R1258" i="2"/>
  <c r="P1258" i="2"/>
  <c r="BI1257" i="2"/>
  <c r="BH1257" i="2"/>
  <c r="BG1257" i="2"/>
  <c r="BF1257" i="2"/>
  <c r="T1257" i="2"/>
  <c r="R1257" i="2"/>
  <c r="P1257" i="2"/>
  <c r="BI1256" i="2"/>
  <c r="BH1256" i="2"/>
  <c r="BG1256" i="2"/>
  <c r="BF1256" i="2"/>
  <c r="T1256" i="2"/>
  <c r="R1256" i="2"/>
  <c r="P1256" i="2"/>
  <c r="BI1255" i="2"/>
  <c r="BH1255" i="2"/>
  <c r="BG1255" i="2"/>
  <c r="BF1255" i="2"/>
  <c r="T1255" i="2"/>
  <c r="R1255" i="2"/>
  <c r="P1255" i="2"/>
  <c r="BI1254" i="2"/>
  <c r="BH1254" i="2"/>
  <c r="BG1254" i="2"/>
  <c r="BF1254" i="2"/>
  <c r="T1254" i="2"/>
  <c r="R1254" i="2"/>
  <c r="P1254" i="2"/>
  <c r="BI1253" i="2"/>
  <c r="BH1253" i="2"/>
  <c r="BG1253" i="2"/>
  <c r="BF1253" i="2"/>
  <c r="T1253" i="2"/>
  <c r="R1253" i="2"/>
  <c r="P1253" i="2"/>
  <c r="BI1252" i="2"/>
  <c r="BH1252" i="2"/>
  <c r="BG1252" i="2"/>
  <c r="BF1252" i="2"/>
  <c r="T1252" i="2"/>
  <c r="R1252" i="2"/>
  <c r="P1252" i="2"/>
  <c r="BI1251" i="2"/>
  <c r="BH1251" i="2"/>
  <c r="BG1251" i="2"/>
  <c r="BF1251" i="2"/>
  <c r="T1251" i="2"/>
  <c r="R1251" i="2"/>
  <c r="P1251" i="2"/>
  <c r="BI1250" i="2"/>
  <c r="BH1250" i="2"/>
  <c r="BG1250" i="2"/>
  <c r="BF1250" i="2"/>
  <c r="T1250" i="2"/>
  <c r="R1250" i="2"/>
  <c r="P1250" i="2"/>
  <c r="BI1249" i="2"/>
  <c r="BH1249" i="2"/>
  <c r="BG1249" i="2"/>
  <c r="BF1249" i="2"/>
  <c r="T1249" i="2"/>
  <c r="R1249" i="2"/>
  <c r="P1249" i="2"/>
  <c r="BI1248" i="2"/>
  <c r="BH1248" i="2"/>
  <c r="BG1248" i="2"/>
  <c r="BF1248" i="2"/>
  <c r="T1248" i="2"/>
  <c r="R1248" i="2"/>
  <c r="P1248" i="2"/>
  <c r="BI1247" i="2"/>
  <c r="BH1247" i="2"/>
  <c r="BG1247" i="2"/>
  <c r="BF1247" i="2"/>
  <c r="T1247" i="2"/>
  <c r="R1247" i="2"/>
  <c r="P1247" i="2"/>
  <c r="BI1246" i="2"/>
  <c r="BH1246" i="2"/>
  <c r="BG1246" i="2"/>
  <c r="BF1246" i="2"/>
  <c r="T1246" i="2"/>
  <c r="R1246" i="2"/>
  <c r="P1246" i="2"/>
  <c r="BI1245" i="2"/>
  <c r="BH1245" i="2"/>
  <c r="BG1245" i="2"/>
  <c r="BF1245" i="2"/>
  <c r="T1245" i="2"/>
  <c r="R1245" i="2"/>
  <c r="P1245" i="2"/>
  <c r="BI1244" i="2"/>
  <c r="BH1244" i="2"/>
  <c r="BG1244" i="2"/>
  <c r="BF1244" i="2"/>
  <c r="T1244" i="2"/>
  <c r="R1244" i="2"/>
  <c r="P1244" i="2"/>
  <c r="BI1243" i="2"/>
  <c r="BH1243" i="2"/>
  <c r="BG1243" i="2"/>
  <c r="BF1243" i="2"/>
  <c r="T1243" i="2"/>
  <c r="R1243" i="2"/>
  <c r="P1243" i="2"/>
  <c r="BI1242" i="2"/>
  <c r="BH1242" i="2"/>
  <c r="BG1242" i="2"/>
  <c r="BF1242" i="2"/>
  <c r="T1242" i="2"/>
  <c r="R1242" i="2"/>
  <c r="P1242" i="2"/>
  <c r="BI1241" i="2"/>
  <c r="BH1241" i="2"/>
  <c r="BG1241" i="2"/>
  <c r="BF1241" i="2"/>
  <c r="T1241" i="2"/>
  <c r="R1241" i="2"/>
  <c r="P1241" i="2"/>
  <c r="BI1240" i="2"/>
  <c r="BH1240" i="2"/>
  <c r="BG1240" i="2"/>
  <c r="BF1240" i="2"/>
  <c r="T1240" i="2"/>
  <c r="R1240" i="2"/>
  <c r="P1240" i="2"/>
  <c r="BI1239" i="2"/>
  <c r="BH1239" i="2"/>
  <c r="BG1239" i="2"/>
  <c r="BF1239" i="2"/>
  <c r="T1239" i="2"/>
  <c r="R1239" i="2"/>
  <c r="P1239" i="2"/>
  <c r="BI1238" i="2"/>
  <c r="BH1238" i="2"/>
  <c r="BG1238" i="2"/>
  <c r="BF1238" i="2"/>
  <c r="T1238" i="2"/>
  <c r="R1238" i="2"/>
  <c r="P1238" i="2"/>
  <c r="BI1237" i="2"/>
  <c r="BH1237" i="2"/>
  <c r="BG1237" i="2"/>
  <c r="BF1237" i="2"/>
  <c r="T1237" i="2"/>
  <c r="R1237" i="2"/>
  <c r="P1237" i="2"/>
  <c r="BI1236" i="2"/>
  <c r="BH1236" i="2"/>
  <c r="BG1236" i="2"/>
  <c r="BF1236" i="2"/>
  <c r="T1236" i="2"/>
  <c r="R1236" i="2"/>
  <c r="P1236" i="2"/>
  <c r="BI1235" i="2"/>
  <c r="BH1235" i="2"/>
  <c r="BG1235" i="2"/>
  <c r="BF1235" i="2"/>
  <c r="T1235" i="2"/>
  <c r="R1235" i="2"/>
  <c r="P1235" i="2"/>
  <c r="BI1234" i="2"/>
  <c r="BH1234" i="2"/>
  <c r="BG1234" i="2"/>
  <c r="BF1234" i="2"/>
  <c r="T1234" i="2"/>
  <c r="R1234" i="2"/>
  <c r="P1234" i="2"/>
  <c r="BI1233" i="2"/>
  <c r="BH1233" i="2"/>
  <c r="BG1233" i="2"/>
  <c r="BF1233" i="2"/>
  <c r="T1233" i="2"/>
  <c r="R1233" i="2"/>
  <c r="P1233" i="2"/>
  <c r="BI1232" i="2"/>
  <c r="BH1232" i="2"/>
  <c r="BG1232" i="2"/>
  <c r="BF1232" i="2"/>
  <c r="T1232" i="2"/>
  <c r="R1232" i="2"/>
  <c r="P1232" i="2"/>
  <c r="BI1231" i="2"/>
  <c r="BH1231" i="2"/>
  <c r="BG1231" i="2"/>
  <c r="BF1231" i="2"/>
  <c r="T1231" i="2"/>
  <c r="R1231" i="2"/>
  <c r="P1231" i="2"/>
  <c r="BI1230" i="2"/>
  <c r="BH1230" i="2"/>
  <c r="BG1230" i="2"/>
  <c r="BF1230" i="2"/>
  <c r="T1230" i="2"/>
  <c r="R1230" i="2"/>
  <c r="P1230" i="2"/>
  <c r="BI1229" i="2"/>
  <c r="BH1229" i="2"/>
  <c r="BG1229" i="2"/>
  <c r="BF1229" i="2"/>
  <c r="T1229" i="2"/>
  <c r="R1229" i="2"/>
  <c r="P1229" i="2"/>
  <c r="BI1228" i="2"/>
  <c r="BH1228" i="2"/>
  <c r="BG1228" i="2"/>
  <c r="BF1228" i="2"/>
  <c r="T1228" i="2"/>
  <c r="R1228" i="2"/>
  <c r="P1228" i="2"/>
  <c r="BI1227" i="2"/>
  <c r="BH1227" i="2"/>
  <c r="BG1227" i="2"/>
  <c r="BF1227" i="2"/>
  <c r="T1227" i="2"/>
  <c r="R1227" i="2"/>
  <c r="P1227" i="2"/>
  <c r="BI1226" i="2"/>
  <c r="BH1226" i="2"/>
  <c r="BG1226" i="2"/>
  <c r="BF1226" i="2"/>
  <c r="T1226" i="2"/>
  <c r="R1226" i="2"/>
  <c r="P1226" i="2"/>
  <c r="BI1225" i="2"/>
  <c r="BH1225" i="2"/>
  <c r="BG1225" i="2"/>
  <c r="BF1225" i="2"/>
  <c r="T1225" i="2"/>
  <c r="R1225" i="2"/>
  <c r="P1225" i="2"/>
  <c r="BI1224" i="2"/>
  <c r="BH1224" i="2"/>
  <c r="BG1224" i="2"/>
  <c r="BF1224" i="2"/>
  <c r="T1224" i="2"/>
  <c r="R1224" i="2"/>
  <c r="P1224" i="2"/>
  <c r="BI1223" i="2"/>
  <c r="BH1223" i="2"/>
  <c r="BG1223" i="2"/>
  <c r="BF1223" i="2"/>
  <c r="T1223" i="2"/>
  <c r="R1223" i="2"/>
  <c r="P1223" i="2"/>
  <c r="BI1222" i="2"/>
  <c r="BH1222" i="2"/>
  <c r="BG1222" i="2"/>
  <c r="BF1222" i="2"/>
  <c r="T1222" i="2"/>
  <c r="R1222" i="2"/>
  <c r="P1222" i="2"/>
  <c r="BI1221" i="2"/>
  <c r="BH1221" i="2"/>
  <c r="BG1221" i="2"/>
  <c r="BF1221" i="2"/>
  <c r="T1221" i="2"/>
  <c r="R1221" i="2"/>
  <c r="P1221" i="2"/>
  <c r="BI1220" i="2"/>
  <c r="BH1220" i="2"/>
  <c r="BG1220" i="2"/>
  <c r="BF1220" i="2"/>
  <c r="T1220" i="2"/>
  <c r="R1220" i="2"/>
  <c r="P1220" i="2"/>
  <c r="BI1219" i="2"/>
  <c r="BH1219" i="2"/>
  <c r="BG1219" i="2"/>
  <c r="BF1219" i="2"/>
  <c r="T1219" i="2"/>
  <c r="R1219" i="2"/>
  <c r="P1219" i="2"/>
  <c r="BI1218" i="2"/>
  <c r="BH1218" i="2"/>
  <c r="BG1218" i="2"/>
  <c r="BF1218" i="2"/>
  <c r="T1218" i="2"/>
  <c r="R1218" i="2"/>
  <c r="P1218" i="2"/>
  <c r="BI1217" i="2"/>
  <c r="BH1217" i="2"/>
  <c r="BG1217" i="2"/>
  <c r="BF1217" i="2"/>
  <c r="T1217" i="2"/>
  <c r="R1217" i="2"/>
  <c r="P1217" i="2"/>
  <c r="BI1216" i="2"/>
  <c r="BH1216" i="2"/>
  <c r="BG1216" i="2"/>
  <c r="BF1216" i="2"/>
  <c r="T1216" i="2"/>
  <c r="R1216" i="2"/>
  <c r="P1216" i="2"/>
  <c r="BI1215" i="2"/>
  <c r="BH1215" i="2"/>
  <c r="BG1215" i="2"/>
  <c r="BF1215" i="2"/>
  <c r="T1215" i="2"/>
  <c r="R1215" i="2"/>
  <c r="P1215" i="2"/>
  <c r="BI1214" i="2"/>
  <c r="BH1214" i="2"/>
  <c r="BG1214" i="2"/>
  <c r="BF1214" i="2"/>
  <c r="T1214" i="2"/>
  <c r="R1214" i="2"/>
  <c r="P1214" i="2"/>
  <c r="BI1213" i="2"/>
  <c r="BH1213" i="2"/>
  <c r="BG1213" i="2"/>
  <c r="BF1213" i="2"/>
  <c r="T1213" i="2"/>
  <c r="R1213" i="2"/>
  <c r="P1213" i="2"/>
  <c r="BI1212" i="2"/>
  <c r="BH1212" i="2"/>
  <c r="BG1212" i="2"/>
  <c r="BF1212" i="2"/>
  <c r="T1212" i="2"/>
  <c r="R1212" i="2"/>
  <c r="P1212" i="2"/>
  <c r="BI1211" i="2"/>
  <c r="BH1211" i="2"/>
  <c r="BG1211" i="2"/>
  <c r="BF1211" i="2"/>
  <c r="T1211" i="2"/>
  <c r="R1211" i="2"/>
  <c r="P1211" i="2"/>
  <c r="BI1210" i="2"/>
  <c r="BH1210" i="2"/>
  <c r="BG1210" i="2"/>
  <c r="BF1210" i="2"/>
  <c r="T1210" i="2"/>
  <c r="R1210" i="2"/>
  <c r="P1210" i="2"/>
  <c r="BI1209" i="2"/>
  <c r="BH1209" i="2"/>
  <c r="BG1209" i="2"/>
  <c r="BF1209" i="2"/>
  <c r="T1209" i="2"/>
  <c r="R1209" i="2"/>
  <c r="P1209" i="2"/>
  <c r="BI1208" i="2"/>
  <c r="BH1208" i="2"/>
  <c r="BG1208" i="2"/>
  <c r="BF1208" i="2"/>
  <c r="T1208" i="2"/>
  <c r="R1208" i="2"/>
  <c r="P1208" i="2"/>
  <c r="BI1207" i="2"/>
  <c r="BH1207" i="2"/>
  <c r="BG1207" i="2"/>
  <c r="BF1207" i="2"/>
  <c r="T1207" i="2"/>
  <c r="R1207" i="2"/>
  <c r="P1207" i="2"/>
  <c r="BI1206" i="2"/>
  <c r="BH1206" i="2"/>
  <c r="BG1206" i="2"/>
  <c r="BF1206" i="2"/>
  <c r="T1206" i="2"/>
  <c r="R1206" i="2"/>
  <c r="P1206" i="2"/>
  <c r="BI1205" i="2"/>
  <c r="BH1205" i="2"/>
  <c r="BG1205" i="2"/>
  <c r="BF1205" i="2"/>
  <c r="T1205" i="2"/>
  <c r="R1205" i="2"/>
  <c r="P1205" i="2"/>
  <c r="BI1204" i="2"/>
  <c r="BH1204" i="2"/>
  <c r="BG1204" i="2"/>
  <c r="BF1204" i="2"/>
  <c r="T1204" i="2"/>
  <c r="R1204" i="2"/>
  <c r="P1204" i="2"/>
  <c r="BI1203" i="2"/>
  <c r="BH1203" i="2"/>
  <c r="BG1203" i="2"/>
  <c r="BF1203" i="2"/>
  <c r="T1203" i="2"/>
  <c r="R1203" i="2"/>
  <c r="P1203" i="2"/>
  <c r="BI1202" i="2"/>
  <c r="BH1202" i="2"/>
  <c r="BG1202" i="2"/>
  <c r="BF1202" i="2"/>
  <c r="T1202" i="2"/>
  <c r="R1202" i="2"/>
  <c r="P1202" i="2"/>
  <c r="BI1201" i="2"/>
  <c r="BH1201" i="2"/>
  <c r="BG1201" i="2"/>
  <c r="BF1201" i="2"/>
  <c r="T1201" i="2"/>
  <c r="R1201" i="2"/>
  <c r="P1201" i="2"/>
  <c r="BI1200" i="2"/>
  <c r="BH1200" i="2"/>
  <c r="BG1200" i="2"/>
  <c r="BF1200" i="2"/>
  <c r="T1200" i="2"/>
  <c r="R1200" i="2"/>
  <c r="P1200" i="2"/>
  <c r="BI1199" i="2"/>
  <c r="BH1199" i="2"/>
  <c r="BG1199" i="2"/>
  <c r="BF1199" i="2"/>
  <c r="T1199" i="2"/>
  <c r="R1199" i="2"/>
  <c r="P1199" i="2"/>
  <c r="BI1198" i="2"/>
  <c r="BH1198" i="2"/>
  <c r="BG1198" i="2"/>
  <c r="BF1198" i="2"/>
  <c r="T1198" i="2"/>
  <c r="R1198" i="2"/>
  <c r="P1198" i="2"/>
  <c r="BI1197" i="2"/>
  <c r="BH1197" i="2"/>
  <c r="BG1197" i="2"/>
  <c r="BF1197" i="2"/>
  <c r="T1197" i="2"/>
  <c r="R1197" i="2"/>
  <c r="P1197" i="2"/>
  <c r="BI1196" i="2"/>
  <c r="BH1196" i="2"/>
  <c r="BG1196" i="2"/>
  <c r="BF1196" i="2"/>
  <c r="T1196" i="2"/>
  <c r="R1196" i="2"/>
  <c r="P1196" i="2"/>
  <c r="BI1195" i="2"/>
  <c r="BH1195" i="2"/>
  <c r="BG1195" i="2"/>
  <c r="BF1195" i="2"/>
  <c r="T1195" i="2"/>
  <c r="R1195" i="2"/>
  <c r="P1195" i="2"/>
  <c r="BI1194" i="2"/>
  <c r="BH1194" i="2"/>
  <c r="BG1194" i="2"/>
  <c r="BF1194" i="2"/>
  <c r="T1194" i="2"/>
  <c r="R1194" i="2"/>
  <c r="P1194" i="2"/>
  <c r="BI1193" i="2"/>
  <c r="BH1193" i="2"/>
  <c r="BG1193" i="2"/>
  <c r="BF1193" i="2"/>
  <c r="T1193" i="2"/>
  <c r="R1193" i="2"/>
  <c r="P1193" i="2"/>
  <c r="BI1192" i="2"/>
  <c r="BH1192" i="2"/>
  <c r="BG1192" i="2"/>
  <c r="BF1192" i="2"/>
  <c r="T1192" i="2"/>
  <c r="R1192" i="2"/>
  <c r="P1192" i="2"/>
  <c r="BI1191" i="2"/>
  <c r="BH1191" i="2"/>
  <c r="BG1191" i="2"/>
  <c r="BF1191" i="2"/>
  <c r="T1191" i="2"/>
  <c r="R1191" i="2"/>
  <c r="P1191" i="2"/>
  <c r="BI1190" i="2"/>
  <c r="BH1190" i="2"/>
  <c r="BG1190" i="2"/>
  <c r="BF1190" i="2"/>
  <c r="T1190" i="2"/>
  <c r="R1190" i="2"/>
  <c r="P1190" i="2"/>
  <c r="BI1189" i="2"/>
  <c r="BH1189" i="2"/>
  <c r="BG1189" i="2"/>
  <c r="BF1189" i="2"/>
  <c r="T1189" i="2"/>
  <c r="R1189" i="2"/>
  <c r="P1189" i="2"/>
  <c r="BI1188" i="2"/>
  <c r="BH1188" i="2"/>
  <c r="BG1188" i="2"/>
  <c r="BF1188" i="2"/>
  <c r="T1188" i="2"/>
  <c r="R1188" i="2"/>
  <c r="P1188" i="2"/>
  <c r="BI1187" i="2"/>
  <c r="BH1187" i="2"/>
  <c r="BG1187" i="2"/>
  <c r="BF1187" i="2"/>
  <c r="T1187" i="2"/>
  <c r="R1187" i="2"/>
  <c r="P1187" i="2"/>
  <c r="BI1186" i="2"/>
  <c r="BH1186" i="2"/>
  <c r="BG1186" i="2"/>
  <c r="BF1186" i="2"/>
  <c r="T1186" i="2"/>
  <c r="R1186" i="2"/>
  <c r="P1186" i="2"/>
  <c r="BI1185" i="2"/>
  <c r="BH1185" i="2"/>
  <c r="BG1185" i="2"/>
  <c r="BF1185" i="2"/>
  <c r="T1185" i="2"/>
  <c r="R1185" i="2"/>
  <c r="P1185" i="2"/>
  <c r="BI1184" i="2"/>
  <c r="BH1184" i="2"/>
  <c r="BG1184" i="2"/>
  <c r="BF1184" i="2"/>
  <c r="T1184" i="2"/>
  <c r="R1184" i="2"/>
  <c r="P1184" i="2"/>
  <c r="BI1183" i="2"/>
  <c r="BH1183" i="2"/>
  <c r="BG1183" i="2"/>
  <c r="BF1183" i="2"/>
  <c r="T1183" i="2"/>
  <c r="R1183" i="2"/>
  <c r="P1183" i="2"/>
  <c r="BI1182" i="2"/>
  <c r="BH1182" i="2"/>
  <c r="BG1182" i="2"/>
  <c r="BF1182" i="2"/>
  <c r="T1182" i="2"/>
  <c r="R1182" i="2"/>
  <c r="P1182" i="2"/>
  <c r="BI1181" i="2"/>
  <c r="BH1181" i="2"/>
  <c r="BG1181" i="2"/>
  <c r="BF1181" i="2"/>
  <c r="T1181" i="2"/>
  <c r="R1181" i="2"/>
  <c r="P1181" i="2"/>
  <c r="BI1180" i="2"/>
  <c r="BH1180" i="2"/>
  <c r="BG1180" i="2"/>
  <c r="BF1180" i="2"/>
  <c r="T1180" i="2"/>
  <c r="R1180" i="2"/>
  <c r="P1180" i="2"/>
  <c r="BI1179" i="2"/>
  <c r="BH1179" i="2"/>
  <c r="BG1179" i="2"/>
  <c r="BF1179" i="2"/>
  <c r="T1179" i="2"/>
  <c r="R1179" i="2"/>
  <c r="P1179" i="2"/>
  <c r="BI1178" i="2"/>
  <c r="BH1178" i="2"/>
  <c r="BG1178" i="2"/>
  <c r="BF1178" i="2"/>
  <c r="T1178" i="2"/>
  <c r="R1178" i="2"/>
  <c r="P1178" i="2"/>
  <c r="BI1177" i="2"/>
  <c r="BH1177" i="2"/>
  <c r="BG1177" i="2"/>
  <c r="BF1177" i="2"/>
  <c r="T1177" i="2"/>
  <c r="R1177" i="2"/>
  <c r="P1177" i="2"/>
  <c r="BI1176" i="2"/>
  <c r="BH1176" i="2"/>
  <c r="BG1176" i="2"/>
  <c r="BF1176" i="2"/>
  <c r="T1176" i="2"/>
  <c r="R1176" i="2"/>
  <c r="P1176" i="2"/>
  <c r="BI1175" i="2"/>
  <c r="BH1175" i="2"/>
  <c r="BG1175" i="2"/>
  <c r="BF1175" i="2"/>
  <c r="T1175" i="2"/>
  <c r="R1175" i="2"/>
  <c r="P1175" i="2"/>
  <c r="BI1174" i="2"/>
  <c r="BH1174" i="2"/>
  <c r="BG1174" i="2"/>
  <c r="BF1174" i="2"/>
  <c r="T1174" i="2"/>
  <c r="R1174" i="2"/>
  <c r="P1174" i="2"/>
  <c r="BI1173" i="2"/>
  <c r="BH1173" i="2"/>
  <c r="BG1173" i="2"/>
  <c r="BF1173" i="2"/>
  <c r="T1173" i="2"/>
  <c r="R1173" i="2"/>
  <c r="P1173" i="2"/>
  <c r="BI1172" i="2"/>
  <c r="BH1172" i="2"/>
  <c r="BG1172" i="2"/>
  <c r="BF1172" i="2"/>
  <c r="T1172" i="2"/>
  <c r="R1172" i="2"/>
  <c r="P1172" i="2"/>
  <c r="BI1171" i="2"/>
  <c r="BH1171" i="2"/>
  <c r="BG1171" i="2"/>
  <c r="BF1171" i="2"/>
  <c r="T1171" i="2"/>
  <c r="R1171" i="2"/>
  <c r="P1171" i="2"/>
  <c r="BI1170" i="2"/>
  <c r="BH1170" i="2"/>
  <c r="BG1170" i="2"/>
  <c r="BF1170" i="2"/>
  <c r="T1170" i="2"/>
  <c r="R1170" i="2"/>
  <c r="P1170" i="2"/>
  <c r="BI1169" i="2"/>
  <c r="BH1169" i="2"/>
  <c r="BG1169" i="2"/>
  <c r="BF1169" i="2"/>
  <c r="T1169" i="2"/>
  <c r="R1169" i="2"/>
  <c r="P1169" i="2"/>
  <c r="BI1168" i="2"/>
  <c r="BH1168" i="2"/>
  <c r="BG1168" i="2"/>
  <c r="BF1168" i="2"/>
  <c r="T1168" i="2"/>
  <c r="R1168" i="2"/>
  <c r="P1168" i="2"/>
  <c r="BI1167" i="2"/>
  <c r="BH1167" i="2"/>
  <c r="BG1167" i="2"/>
  <c r="BF1167" i="2"/>
  <c r="T1167" i="2"/>
  <c r="R1167" i="2"/>
  <c r="P1167" i="2"/>
  <c r="BI1166" i="2"/>
  <c r="BH1166" i="2"/>
  <c r="BG1166" i="2"/>
  <c r="BF1166" i="2"/>
  <c r="T1166" i="2"/>
  <c r="R1166" i="2"/>
  <c r="P1166" i="2"/>
  <c r="BI1165" i="2"/>
  <c r="BH1165" i="2"/>
  <c r="BG1165" i="2"/>
  <c r="BF1165" i="2"/>
  <c r="T1165" i="2"/>
  <c r="R1165" i="2"/>
  <c r="P1165" i="2"/>
  <c r="BI1164" i="2"/>
  <c r="BH1164" i="2"/>
  <c r="BG1164" i="2"/>
  <c r="BF1164" i="2"/>
  <c r="T1164" i="2"/>
  <c r="R1164" i="2"/>
  <c r="P1164" i="2"/>
  <c r="BI1163" i="2"/>
  <c r="BH1163" i="2"/>
  <c r="BG1163" i="2"/>
  <c r="BF1163" i="2"/>
  <c r="T1163" i="2"/>
  <c r="R1163" i="2"/>
  <c r="P1163" i="2"/>
  <c r="BI1162" i="2"/>
  <c r="BH1162" i="2"/>
  <c r="BG1162" i="2"/>
  <c r="BF1162" i="2"/>
  <c r="T1162" i="2"/>
  <c r="R1162" i="2"/>
  <c r="P1162" i="2"/>
  <c r="BI1161" i="2"/>
  <c r="BH1161" i="2"/>
  <c r="BG1161" i="2"/>
  <c r="BF1161" i="2"/>
  <c r="T1161" i="2"/>
  <c r="R1161" i="2"/>
  <c r="P1161" i="2"/>
  <c r="BI1160" i="2"/>
  <c r="BH1160" i="2"/>
  <c r="BG1160" i="2"/>
  <c r="BF1160" i="2"/>
  <c r="T1160" i="2"/>
  <c r="R1160" i="2"/>
  <c r="P1160" i="2"/>
  <c r="BI1159" i="2"/>
  <c r="BH1159" i="2"/>
  <c r="BG1159" i="2"/>
  <c r="BF1159" i="2"/>
  <c r="T1159" i="2"/>
  <c r="R1159" i="2"/>
  <c r="P1159" i="2"/>
  <c r="BI1158" i="2"/>
  <c r="BH1158" i="2"/>
  <c r="BG1158" i="2"/>
  <c r="BF1158" i="2"/>
  <c r="T1158" i="2"/>
  <c r="R1158" i="2"/>
  <c r="P1158" i="2"/>
  <c r="BI1157" i="2"/>
  <c r="BH1157" i="2"/>
  <c r="BG1157" i="2"/>
  <c r="BF1157" i="2"/>
  <c r="T1157" i="2"/>
  <c r="R1157" i="2"/>
  <c r="P1157" i="2"/>
  <c r="BI1156" i="2"/>
  <c r="BH1156" i="2"/>
  <c r="BG1156" i="2"/>
  <c r="BF1156" i="2"/>
  <c r="T1156" i="2"/>
  <c r="R1156" i="2"/>
  <c r="P1156" i="2"/>
  <c r="BI1155" i="2"/>
  <c r="BH1155" i="2"/>
  <c r="BG1155" i="2"/>
  <c r="BF1155" i="2"/>
  <c r="T1155" i="2"/>
  <c r="R1155" i="2"/>
  <c r="P1155" i="2"/>
  <c r="BI1154" i="2"/>
  <c r="BH1154" i="2"/>
  <c r="BG1154" i="2"/>
  <c r="BF1154" i="2"/>
  <c r="T1154" i="2"/>
  <c r="R1154" i="2"/>
  <c r="P1154" i="2"/>
  <c r="BI1153" i="2"/>
  <c r="BH1153" i="2"/>
  <c r="BG1153" i="2"/>
  <c r="BF1153" i="2"/>
  <c r="T1153" i="2"/>
  <c r="R1153" i="2"/>
  <c r="P1153" i="2"/>
  <c r="BI1152" i="2"/>
  <c r="BH1152" i="2"/>
  <c r="BG1152" i="2"/>
  <c r="BF1152" i="2"/>
  <c r="T1152" i="2"/>
  <c r="R1152" i="2"/>
  <c r="P1152" i="2"/>
  <c r="BI1151" i="2"/>
  <c r="BH1151" i="2"/>
  <c r="BG1151" i="2"/>
  <c r="BF1151" i="2"/>
  <c r="T1151" i="2"/>
  <c r="R1151" i="2"/>
  <c r="P1151" i="2"/>
  <c r="BI1150" i="2"/>
  <c r="BH1150" i="2"/>
  <c r="BG1150" i="2"/>
  <c r="BF1150" i="2"/>
  <c r="T1150" i="2"/>
  <c r="R1150" i="2"/>
  <c r="P1150" i="2"/>
  <c r="BI1149" i="2"/>
  <c r="BH1149" i="2"/>
  <c r="BG1149" i="2"/>
  <c r="BF1149" i="2"/>
  <c r="T1149" i="2"/>
  <c r="R1149" i="2"/>
  <c r="P1149" i="2"/>
  <c r="BI1148" i="2"/>
  <c r="BH1148" i="2"/>
  <c r="BG1148" i="2"/>
  <c r="BF1148" i="2"/>
  <c r="T1148" i="2"/>
  <c r="R1148" i="2"/>
  <c r="P1148" i="2"/>
  <c r="BI1147" i="2"/>
  <c r="BH1147" i="2"/>
  <c r="BG1147" i="2"/>
  <c r="BF1147" i="2"/>
  <c r="T1147" i="2"/>
  <c r="R1147" i="2"/>
  <c r="P1147" i="2"/>
  <c r="BI1146" i="2"/>
  <c r="BH1146" i="2"/>
  <c r="BG1146" i="2"/>
  <c r="BF1146" i="2"/>
  <c r="T1146" i="2"/>
  <c r="R1146" i="2"/>
  <c r="P1146" i="2"/>
  <c r="BI1145" i="2"/>
  <c r="BH1145" i="2"/>
  <c r="BG1145" i="2"/>
  <c r="BF1145" i="2"/>
  <c r="T1145" i="2"/>
  <c r="R1145" i="2"/>
  <c r="P1145" i="2"/>
  <c r="BI1144" i="2"/>
  <c r="BH1144" i="2"/>
  <c r="BG1144" i="2"/>
  <c r="BF1144" i="2"/>
  <c r="T1144" i="2"/>
  <c r="R1144" i="2"/>
  <c r="P1144" i="2"/>
  <c r="BI1143" i="2"/>
  <c r="BH1143" i="2"/>
  <c r="BG1143" i="2"/>
  <c r="BF1143" i="2"/>
  <c r="T1143" i="2"/>
  <c r="R1143" i="2"/>
  <c r="P1143" i="2"/>
  <c r="BI1142" i="2"/>
  <c r="BH1142" i="2"/>
  <c r="BG1142" i="2"/>
  <c r="BF1142" i="2"/>
  <c r="T1142" i="2"/>
  <c r="R1142" i="2"/>
  <c r="P1142" i="2"/>
  <c r="BI1141" i="2"/>
  <c r="BH1141" i="2"/>
  <c r="BG1141" i="2"/>
  <c r="BF1141" i="2"/>
  <c r="T1141" i="2"/>
  <c r="R1141" i="2"/>
  <c r="P1141" i="2"/>
  <c r="BI1140" i="2"/>
  <c r="BH1140" i="2"/>
  <c r="BG1140" i="2"/>
  <c r="BF1140" i="2"/>
  <c r="T1140" i="2"/>
  <c r="R1140" i="2"/>
  <c r="P1140" i="2"/>
  <c r="BI1139" i="2"/>
  <c r="BH1139" i="2"/>
  <c r="BG1139" i="2"/>
  <c r="BF1139" i="2"/>
  <c r="T1139" i="2"/>
  <c r="R1139" i="2"/>
  <c r="P1139" i="2"/>
  <c r="BI1138" i="2"/>
  <c r="BH1138" i="2"/>
  <c r="BG1138" i="2"/>
  <c r="BF1138" i="2"/>
  <c r="T1138" i="2"/>
  <c r="R1138" i="2"/>
  <c r="P1138" i="2"/>
  <c r="BI1137" i="2"/>
  <c r="BH1137" i="2"/>
  <c r="BG1137" i="2"/>
  <c r="BF1137" i="2"/>
  <c r="T1137" i="2"/>
  <c r="R1137" i="2"/>
  <c r="P1137" i="2"/>
  <c r="BI1136" i="2"/>
  <c r="BH1136" i="2"/>
  <c r="BG1136" i="2"/>
  <c r="BF1136" i="2"/>
  <c r="T1136" i="2"/>
  <c r="R1136" i="2"/>
  <c r="P1136" i="2"/>
  <c r="BI1135" i="2"/>
  <c r="BH1135" i="2"/>
  <c r="BG1135" i="2"/>
  <c r="BF1135" i="2"/>
  <c r="T1135" i="2"/>
  <c r="R1135" i="2"/>
  <c r="P1135" i="2"/>
  <c r="BI1134" i="2"/>
  <c r="BH1134" i="2"/>
  <c r="BG1134" i="2"/>
  <c r="BF1134" i="2"/>
  <c r="T1134" i="2"/>
  <c r="R1134" i="2"/>
  <c r="P1134" i="2"/>
  <c r="BI1133" i="2"/>
  <c r="BH1133" i="2"/>
  <c r="BG1133" i="2"/>
  <c r="BF1133" i="2"/>
  <c r="T1133" i="2"/>
  <c r="R1133" i="2"/>
  <c r="P1133" i="2"/>
  <c r="BI1132" i="2"/>
  <c r="BH1132" i="2"/>
  <c r="BG1132" i="2"/>
  <c r="BF1132" i="2"/>
  <c r="T1132" i="2"/>
  <c r="R1132" i="2"/>
  <c r="P1132" i="2"/>
  <c r="BI1131" i="2"/>
  <c r="BH1131" i="2"/>
  <c r="BG1131" i="2"/>
  <c r="BF1131" i="2"/>
  <c r="T1131" i="2"/>
  <c r="R1131" i="2"/>
  <c r="P1131" i="2"/>
  <c r="BI1130" i="2"/>
  <c r="BH1130" i="2"/>
  <c r="BG1130" i="2"/>
  <c r="BF1130" i="2"/>
  <c r="T1130" i="2"/>
  <c r="R1130" i="2"/>
  <c r="P1130" i="2"/>
  <c r="BI1129" i="2"/>
  <c r="BH1129" i="2"/>
  <c r="BG1129" i="2"/>
  <c r="BF1129" i="2"/>
  <c r="T1129" i="2"/>
  <c r="R1129" i="2"/>
  <c r="P1129" i="2"/>
  <c r="BI1128" i="2"/>
  <c r="BH1128" i="2"/>
  <c r="BG1128" i="2"/>
  <c r="BF1128" i="2"/>
  <c r="T1128" i="2"/>
  <c r="R1128" i="2"/>
  <c r="P1128" i="2"/>
  <c r="BI1127" i="2"/>
  <c r="BH1127" i="2"/>
  <c r="BG1127" i="2"/>
  <c r="BF1127" i="2"/>
  <c r="T1127" i="2"/>
  <c r="R1127" i="2"/>
  <c r="P1127" i="2"/>
  <c r="BI1126" i="2"/>
  <c r="BH1126" i="2"/>
  <c r="BG1126" i="2"/>
  <c r="BF1126" i="2"/>
  <c r="T1126" i="2"/>
  <c r="R1126" i="2"/>
  <c r="P1126" i="2"/>
  <c r="BI1125" i="2"/>
  <c r="BH1125" i="2"/>
  <c r="BG1125" i="2"/>
  <c r="BF1125" i="2"/>
  <c r="T1125" i="2"/>
  <c r="R1125" i="2"/>
  <c r="P1125" i="2"/>
  <c r="BI1124" i="2"/>
  <c r="BH1124" i="2"/>
  <c r="BG1124" i="2"/>
  <c r="BF1124" i="2"/>
  <c r="T1124" i="2"/>
  <c r="R1124" i="2"/>
  <c r="P1124" i="2"/>
  <c r="BI1123" i="2"/>
  <c r="BH1123" i="2"/>
  <c r="BG1123" i="2"/>
  <c r="BF1123" i="2"/>
  <c r="T1123" i="2"/>
  <c r="R1123" i="2"/>
  <c r="P1123" i="2"/>
  <c r="BI1122" i="2"/>
  <c r="BH1122" i="2"/>
  <c r="BG1122" i="2"/>
  <c r="BF1122" i="2"/>
  <c r="T1122" i="2"/>
  <c r="R1122" i="2"/>
  <c r="P1122" i="2"/>
  <c r="BI1121" i="2"/>
  <c r="BH1121" i="2"/>
  <c r="BG1121" i="2"/>
  <c r="BF1121" i="2"/>
  <c r="T1121" i="2"/>
  <c r="R1121" i="2"/>
  <c r="P1121" i="2"/>
  <c r="BI1120" i="2"/>
  <c r="BH1120" i="2"/>
  <c r="BG1120" i="2"/>
  <c r="BF1120" i="2"/>
  <c r="T1120" i="2"/>
  <c r="R1120" i="2"/>
  <c r="P1120" i="2"/>
  <c r="BI1119" i="2"/>
  <c r="BH1119" i="2"/>
  <c r="BG1119" i="2"/>
  <c r="BF1119" i="2"/>
  <c r="T1119" i="2"/>
  <c r="R1119" i="2"/>
  <c r="P1119" i="2"/>
  <c r="BI1118" i="2"/>
  <c r="BH1118" i="2"/>
  <c r="BG1118" i="2"/>
  <c r="BF1118" i="2"/>
  <c r="T1118" i="2"/>
  <c r="R1118" i="2"/>
  <c r="P1118" i="2"/>
  <c r="BI1117" i="2"/>
  <c r="BH1117" i="2"/>
  <c r="BG1117" i="2"/>
  <c r="BF1117" i="2"/>
  <c r="T1117" i="2"/>
  <c r="R1117" i="2"/>
  <c r="P1117" i="2"/>
  <c r="BI1116" i="2"/>
  <c r="BH1116" i="2"/>
  <c r="BG1116" i="2"/>
  <c r="BF1116" i="2"/>
  <c r="T1116" i="2"/>
  <c r="R1116" i="2"/>
  <c r="P1116" i="2"/>
  <c r="BI1115" i="2"/>
  <c r="BH1115" i="2"/>
  <c r="BG1115" i="2"/>
  <c r="BF1115" i="2"/>
  <c r="T1115" i="2"/>
  <c r="R1115" i="2"/>
  <c r="P1115" i="2"/>
  <c r="BI1114" i="2"/>
  <c r="BH1114" i="2"/>
  <c r="BG1114" i="2"/>
  <c r="BF1114" i="2"/>
  <c r="T1114" i="2"/>
  <c r="R1114" i="2"/>
  <c r="P1114" i="2"/>
  <c r="BI1113" i="2"/>
  <c r="BH1113" i="2"/>
  <c r="BG1113" i="2"/>
  <c r="BF1113" i="2"/>
  <c r="T1113" i="2"/>
  <c r="R1113" i="2"/>
  <c r="P1113" i="2"/>
  <c r="BI1112" i="2"/>
  <c r="BH1112" i="2"/>
  <c r="BG1112" i="2"/>
  <c r="BF1112" i="2"/>
  <c r="T1112" i="2"/>
  <c r="R1112" i="2"/>
  <c r="P1112" i="2"/>
  <c r="BI1111" i="2"/>
  <c r="BH1111" i="2"/>
  <c r="BG1111" i="2"/>
  <c r="BF1111" i="2"/>
  <c r="T1111" i="2"/>
  <c r="R1111" i="2"/>
  <c r="P1111" i="2"/>
  <c r="BI1110" i="2"/>
  <c r="BH1110" i="2"/>
  <c r="BG1110" i="2"/>
  <c r="BF1110" i="2"/>
  <c r="T1110" i="2"/>
  <c r="R1110" i="2"/>
  <c r="P1110" i="2"/>
  <c r="BI1109" i="2"/>
  <c r="BH1109" i="2"/>
  <c r="BG1109" i="2"/>
  <c r="BF1109" i="2"/>
  <c r="T1109" i="2"/>
  <c r="R1109" i="2"/>
  <c r="P1109" i="2"/>
  <c r="BI1108" i="2"/>
  <c r="BH1108" i="2"/>
  <c r="BG1108" i="2"/>
  <c r="BF1108" i="2"/>
  <c r="T1108" i="2"/>
  <c r="R1108" i="2"/>
  <c r="P1108" i="2"/>
  <c r="BI1107" i="2"/>
  <c r="BH1107" i="2"/>
  <c r="BG1107" i="2"/>
  <c r="BF1107" i="2"/>
  <c r="T1107" i="2"/>
  <c r="R1107" i="2"/>
  <c r="P1107" i="2"/>
  <c r="BI1106" i="2"/>
  <c r="BH1106" i="2"/>
  <c r="BG1106" i="2"/>
  <c r="BF1106" i="2"/>
  <c r="T1106" i="2"/>
  <c r="R1106" i="2"/>
  <c r="P1106" i="2"/>
  <c r="BI1105" i="2"/>
  <c r="BH1105" i="2"/>
  <c r="BG1105" i="2"/>
  <c r="BF1105" i="2"/>
  <c r="T1105" i="2"/>
  <c r="R1105" i="2"/>
  <c r="P1105" i="2"/>
  <c r="BI1104" i="2"/>
  <c r="BH1104" i="2"/>
  <c r="BG1104" i="2"/>
  <c r="BF1104" i="2"/>
  <c r="T1104" i="2"/>
  <c r="R1104" i="2"/>
  <c r="P1104" i="2"/>
  <c r="BI1103" i="2"/>
  <c r="BH1103" i="2"/>
  <c r="BG1103" i="2"/>
  <c r="BF1103" i="2"/>
  <c r="T1103" i="2"/>
  <c r="R1103" i="2"/>
  <c r="P1103" i="2"/>
  <c r="BI1102" i="2"/>
  <c r="BH1102" i="2"/>
  <c r="BG1102" i="2"/>
  <c r="BF1102" i="2"/>
  <c r="T1102" i="2"/>
  <c r="R1102" i="2"/>
  <c r="P1102" i="2"/>
  <c r="BI1101" i="2"/>
  <c r="BH1101" i="2"/>
  <c r="BG1101" i="2"/>
  <c r="BF1101" i="2"/>
  <c r="T1101" i="2"/>
  <c r="R1101" i="2"/>
  <c r="P1101" i="2"/>
  <c r="BI1100" i="2"/>
  <c r="BH1100" i="2"/>
  <c r="BG1100" i="2"/>
  <c r="BF1100" i="2"/>
  <c r="T1100" i="2"/>
  <c r="R1100" i="2"/>
  <c r="P1100" i="2"/>
  <c r="BI1099" i="2"/>
  <c r="BH1099" i="2"/>
  <c r="BG1099" i="2"/>
  <c r="BF1099" i="2"/>
  <c r="T1099" i="2"/>
  <c r="R1099" i="2"/>
  <c r="P1099" i="2"/>
  <c r="BI1098" i="2"/>
  <c r="BH1098" i="2"/>
  <c r="BG1098" i="2"/>
  <c r="BF1098" i="2"/>
  <c r="T1098" i="2"/>
  <c r="R1098" i="2"/>
  <c r="P1098" i="2"/>
  <c r="BI1097" i="2"/>
  <c r="BH1097" i="2"/>
  <c r="BG1097" i="2"/>
  <c r="BF1097" i="2"/>
  <c r="T1097" i="2"/>
  <c r="R1097" i="2"/>
  <c r="P1097" i="2"/>
  <c r="BI1096" i="2"/>
  <c r="BH1096" i="2"/>
  <c r="BG1096" i="2"/>
  <c r="BF1096" i="2"/>
  <c r="T1096" i="2"/>
  <c r="R1096" i="2"/>
  <c r="P1096" i="2"/>
  <c r="BI1095" i="2"/>
  <c r="BH1095" i="2"/>
  <c r="BG1095" i="2"/>
  <c r="BF1095" i="2"/>
  <c r="T1095" i="2"/>
  <c r="R1095" i="2"/>
  <c r="P1095" i="2"/>
  <c r="BI1094" i="2"/>
  <c r="BH1094" i="2"/>
  <c r="BG1094" i="2"/>
  <c r="BF1094" i="2"/>
  <c r="T1094" i="2"/>
  <c r="R1094" i="2"/>
  <c r="P1094" i="2"/>
  <c r="BI1093" i="2"/>
  <c r="BH1093" i="2"/>
  <c r="BG1093" i="2"/>
  <c r="BF1093" i="2"/>
  <c r="T1093" i="2"/>
  <c r="R1093" i="2"/>
  <c r="P1093" i="2"/>
  <c r="BI1092" i="2"/>
  <c r="BH1092" i="2"/>
  <c r="BG1092" i="2"/>
  <c r="BF1092" i="2"/>
  <c r="T1092" i="2"/>
  <c r="R1092" i="2"/>
  <c r="P1092" i="2"/>
  <c r="BI1091" i="2"/>
  <c r="BH1091" i="2"/>
  <c r="BG1091" i="2"/>
  <c r="BF1091" i="2"/>
  <c r="T1091" i="2"/>
  <c r="R1091" i="2"/>
  <c r="P1091" i="2"/>
  <c r="BI1090" i="2"/>
  <c r="BH1090" i="2"/>
  <c r="BG1090" i="2"/>
  <c r="BF1090" i="2"/>
  <c r="T1090" i="2"/>
  <c r="R1090" i="2"/>
  <c r="P1090" i="2"/>
  <c r="BI1089" i="2"/>
  <c r="BH1089" i="2"/>
  <c r="BG1089" i="2"/>
  <c r="BF1089" i="2"/>
  <c r="T1089" i="2"/>
  <c r="R1089" i="2"/>
  <c r="P1089" i="2"/>
  <c r="BI1088" i="2"/>
  <c r="BH1088" i="2"/>
  <c r="BG1088" i="2"/>
  <c r="BF1088" i="2"/>
  <c r="T1088" i="2"/>
  <c r="R1088" i="2"/>
  <c r="P1088" i="2"/>
  <c r="BI1087" i="2"/>
  <c r="BH1087" i="2"/>
  <c r="BG1087" i="2"/>
  <c r="BF1087" i="2"/>
  <c r="T1087" i="2"/>
  <c r="R1087" i="2"/>
  <c r="P1087" i="2"/>
  <c r="BI1086" i="2"/>
  <c r="BH1086" i="2"/>
  <c r="BG1086" i="2"/>
  <c r="BF1086" i="2"/>
  <c r="T1086" i="2"/>
  <c r="R1086" i="2"/>
  <c r="P1086" i="2"/>
  <c r="BI1085" i="2"/>
  <c r="BH1085" i="2"/>
  <c r="BG1085" i="2"/>
  <c r="BF1085" i="2"/>
  <c r="T1085" i="2"/>
  <c r="R1085" i="2"/>
  <c r="P1085" i="2"/>
  <c r="BI1084" i="2"/>
  <c r="BH1084" i="2"/>
  <c r="BG1084" i="2"/>
  <c r="BF1084" i="2"/>
  <c r="T1084" i="2"/>
  <c r="R1084" i="2"/>
  <c r="P1084" i="2"/>
  <c r="BI1083" i="2"/>
  <c r="BH1083" i="2"/>
  <c r="BG1083" i="2"/>
  <c r="BF1083" i="2"/>
  <c r="T1083" i="2"/>
  <c r="R1083" i="2"/>
  <c r="P1083" i="2"/>
  <c r="BI1082" i="2"/>
  <c r="BH1082" i="2"/>
  <c r="BG1082" i="2"/>
  <c r="BF1082" i="2"/>
  <c r="T1082" i="2"/>
  <c r="R1082" i="2"/>
  <c r="P1082" i="2"/>
  <c r="BI1081" i="2"/>
  <c r="BH1081" i="2"/>
  <c r="BG1081" i="2"/>
  <c r="BF1081" i="2"/>
  <c r="T1081" i="2"/>
  <c r="R1081" i="2"/>
  <c r="P1081" i="2"/>
  <c r="BI1080" i="2"/>
  <c r="BH1080" i="2"/>
  <c r="BG1080" i="2"/>
  <c r="BF1080" i="2"/>
  <c r="T1080" i="2"/>
  <c r="R1080" i="2"/>
  <c r="P1080" i="2"/>
  <c r="BI1079" i="2"/>
  <c r="BH1079" i="2"/>
  <c r="BG1079" i="2"/>
  <c r="BF1079" i="2"/>
  <c r="T1079" i="2"/>
  <c r="R1079" i="2"/>
  <c r="P1079" i="2"/>
  <c r="BI1078" i="2"/>
  <c r="BH1078" i="2"/>
  <c r="BG1078" i="2"/>
  <c r="BF1078" i="2"/>
  <c r="T1078" i="2"/>
  <c r="R1078" i="2"/>
  <c r="P1078" i="2"/>
  <c r="BI1077" i="2"/>
  <c r="BH1077" i="2"/>
  <c r="BG1077" i="2"/>
  <c r="BF1077" i="2"/>
  <c r="T1077" i="2"/>
  <c r="R1077" i="2"/>
  <c r="P1077" i="2"/>
  <c r="BI1076" i="2"/>
  <c r="BH1076" i="2"/>
  <c r="BG1076" i="2"/>
  <c r="BF1076" i="2"/>
  <c r="T1076" i="2"/>
  <c r="R1076" i="2"/>
  <c r="P1076" i="2"/>
  <c r="BI1075" i="2"/>
  <c r="BH1075" i="2"/>
  <c r="BG1075" i="2"/>
  <c r="BF1075" i="2"/>
  <c r="T1075" i="2"/>
  <c r="R1075" i="2"/>
  <c r="P1075" i="2"/>
  <c r="BI1074" i="2"/>
  <c r="BH1074" i="2"/>
  <c r="BG1074" i="2"/>
  <c r="BF1074" i="2"/>
  <c r="T1074" i="2"/>
  <c r="R1074" i="2"/>
  <c r="P1074" i="2"/>
  <c r="BI1073" i="2"/>
  <c r="BH1073" i="2"/>
  <c r="BG1073" i="2"/>
  <c r="BF1073" i="2"/>
  <c r="T1073" i="2"/>
  <c r="R1073" i="2"/>
  <c r="P1073" i="2"/>
  <c r="BI1072" i="2"/>
  <c r="BH1072" i="2"/>
  <c r="BG1072" i="2"/>
  <c r="BF1072" i="2"/>
  <c r="T1072" i="2"/>
  <c r="R1072" i="2"/>
  <c r="P1072" i="2"/>
  <c r="BI1071" i="2"/>
  <c r="BH1071" i="2"/>
  <c r="BG1071" i="2"/>
  <c r="BF1071" i="2"/>
  <c r="T1071" i="2"/>
  <c r="R1071" i="2"/>
  <c r="P1071" i="2"/>
  <c r="BI1070" i="2"/>
  <c r="BH1070" i="2"/>
  <c r="BG1070" i="2"/>
  <c r="BF1070" i="2"/>
  <c r="T1070" i="2"/>
  <c r="R1070" i="2"/>
  <c r="P1070" i="2"/>
  <c r="BI1069" i="2"/>
  <c r="BH1069" i="2"/>
  <c r="BG1069" i="2"/>
  <c r="BF1069" i="2"/>
  <c r="T1069" i="2"/>
  <c r="R1069" i="2"/>
  <c r="P1069" i="2"/>
  <c r="BI1068" i="2"/>
  <c r="BH1068" i="2"/>
  <c r="BG1068" i="2"/>
  <c r="BF1068" i="2"/>
  <c r="T1068" i="2"/>
  <c r="R1068" i="2"/>
  <c r="P1068" i="2"/>
  <c r="BI1067" i="2"/>
  <c r="BH1067" i="2"/>
  <c r="BG1067" i="2"/>
  <c r="BF1067" i="2"/>
  <c r="T1067" i="2"/>
  <c r="R1067" i="2"/>
  <c r="P1067" i="2"/>
  <c r="BI1066" i="2"/>
  <c r="BH1066" i="2"/>
  <c r="BG1066" i="2"/>
  <c r="BF1066" i="2"/>
  <c r="T1066" i="2"/>
  <c r="R1066" i="2"/>
  <c r="P1066" i="2"/>
  <c r="BI1065" i="2"/>
  <c r="BH1065" i="2"/>
  <c r="BG1065" i="2"/>
  <c r="BF1065" i="2"/>
  <c r="T1065" i="2"/>
  <c r="R1065" i="2"/>
  <c r="P1065" i="2"/>
  <c r="BI1064" i="2"/>
  <c r="BH1064" i="2"/>
  <c r="BG1064" i="2"/>
  <c r="BF1064" i="2"/>
  <c r="T1064" i="2"/>
  <c r="R1064" i="2"/>
  <c r="P1064" i="2"/>
  <c r="BI1063" i="2"/>
  <c r="BH1063" i="2"/>
  <c r="BG1063" i="2"/>
  <c r="BF1063" i="2"/>
  <c r="T1063" i="2"/>
  <c r="R1063" i="2"/>
  <c r="P1063" i="2"/>
  <c r="BI1062" i="2"/>
  <c r="BH1062" i="2"/>
  <c r="BG1062" i="2"/>
  <c r="BF1062" i="2"/>
  <c r="T1062" i="2"/>
  <c r="R1062" i="2"/>
  <c r="P1062" i="2"/>
  <c r="BI1061" i="2"/>
  <c r="BH1061" i="2"/>
  <c r="BG1061" i="2"/>
  <c r="BF1061" i="2"/>
  <c r="T1061" i="2"/>
  <c r="R1061" i="2"/>
  <c r="P1061" i="2"/>
  <c r="BI1060" i="2"/>
  <c r="BH1060" i="2"/>
  <c r="BG1060" i="2"/>
  <c r="BF1060" i="2"/>
  <c r="T1060" i="2"/>
  <c r="R1060" i="2"/>
  <c r="P1060" i="2"/>
  <c r="BI1059" i="2"/>
  <c r="BH1059" i="2"/>
  <c r="BG1059" i="2"/>
  <c r="BF1059" i="2"/>
  <c r="T1059" i="2"/>
  <c r="R1059" i="2"/>
  <c r="P1059" i="2"/>
  <c r="BI1058" i="2"/>
  <c r="BH1058" i="2"/>
  <c r="BG1058" i="2"/>
  <c r="BF1058" i="2"/>
  <c r="T1058" i="2"/>
  <c r="R1058" i="2"/>
  <c r="P1058" i="2"/>
  <c r="BI1057" i="2"/>
  <c r="BH1057" i="2"/>
  <c r="BG1057" i="2"/>
  <c r="BF1057" i="2"/>
  <c r="T1057" i="2"/>
  <c r="R1057" i="2"/>
  <c r="P1057" i="2"/>
  <c r="BI1056" i="2"/>
  <c r="BH1056" i="2"/>
  <c r="BG1056" i="2"/>
  <c r="BF1056" i="2"/>
  <c r="T1056" i="2"/>
  <c r="R1056" i="2"/>
  <c r="P1056" i="2"/>
  <c r="BI1055" i="2"/>
  <c r="BH1055" i="2"/>
  <c r="BG1055" i="2"/>
  <c r="BF1055" i="2"/>
  <c r="T1055" i="2"/>
  <c r="R1055" i="2"/>
  <c r="P1055" i="2"/>
  <c r="BI1054" i="2"/>
  <c r="BH1054" i="2"/>
  <c r="BG1054" i="2"/>
  <c r="BF1054" i="2"/>
  <c r="T1054" i="2"/>
  <c r="R1054" i="2"/>
  <c r="P1054" i="2"/>
  <c r="BI1053" i="2"/>
  <c r="BH1053" i="2"/>
  <c r="BG1053" i="2"/>
  <c r="BF1053" i="2"/>
  <c r="T1053" i="2"/>
  <c r="R1053" i="2"/>
  <c r="P1053" i="2"/>
  <c r="BI1052" i="2"/>
  <c r="BH1052" i="2"/>
  <c r="BG1052" i="2"/>
  <c r="BF1052" i="2"/>
  <c r="T1052" i="2"/>
  <c r="R1052" i="2"/>
  <c r="P1052" i="2"/>
  <c r="BI1051" i="2"/>
  <c r="BH1051" i="2"/>
  <c r="BG1051" i="2"/>
  <c r="BF1051" i="2"/>
  <c r="T1051" i="2"/>
  <c r="R1051" i="2"/>
  <c r="P1051" i="2"/>
  <c r="BI1050" i="2"/>
  <c r="BH1050" i="2"/>
  <c r="BG1050" i="2"/>
  <c r="BF1050" i="2"/>
  <c r="T1050" i="2"/>
  <c r="R1050" i="2"/>
  <c r="P1050" i="2"/>
  <c r="BI1049" i="2"/>
  <c r="BH1049" i="2"/>
  <c r="BG1049" i="2"/>
  <c r="BF1049" i="2"/>
  <c r="T1049" i="2"/>
  <c r="R1049" i="2"/>
  <c r="P1049" i="2"/>
  <c r="BI1048" i="2"/>
  <c r="BH1048" i="2"/>
  <c r="BG1048" i="2"/>
  <c r="BF1048" i="2"/>
  <c r="T1048" i="2"/>
  <c r="R1048" i="2"/>
  <c r="P1048" i="2"/>
  <c r="BI1047" i="2"/>
  <c r="BH1047" i="2"/>
  <c r="BG1047" i="2"/>
  <c r="BF1047" i="2"/>
  <c r="T1047" i="2"/>
  <c r="R1047" i="2"/>
  <c r="P1047" i="2"/>
  <c r="BI1046" i="2"/>
  <c r="BH1046" i="2"/>
  <c r="BG1046" i="2"/>
  <c r="BF1046" i="2"/>
  <c r="T1046" i="2"/>
  <c r="R1046" i="2"/>
  <c r="P1046" i="2"/>
  <c r="BI1045" i="2"/>
  <c r="BH1045" i="2"/>
  <c r="BG1045" i="2"/>
  <c r="BF1045" i="2"/>
  <c r="T1045" i="2"/>
  <c r="R1045" i="2"/>
  <c r="P1045" i="2"/>
  <c r="BI1044" i="2"/>
  <c r="BH1044" i="2"/>
  <c r="BG1044" i="2"/>
  <c r="BF1044" i="2"/>
  <c r="T1044" i="2"/>
  <c r="R1044" i="2"/>
  <c r="P1044" i="2"/>
  <c r="BI1043" i="2"/>
  <c r="BH1043" i="2"/>
  <c r="BG1043" i="2"/>
  <c r="BF1043" i="2"/>
  <c r="T1043" i="2"/>
  <c r="R1043" i="2"/>
  <c r="P1043" i="2"/>
  <c r="BI1042" i="2"/>
  <c r="BH1042" i="2"/>
  <c r="BG1042" i="2"/>
  <c r="BF1042" i="2"/>
  <c r="T1042" i="2"/>
  <c r="R1042" i="2"/>
  <c r="P1042" i="2"/>
  <c r="BI1041" i="2"/>
  <c r="BH1041" i="2"/>
  <c r="BG1041" i="2"/>
  <c r="BF1041" i="2"/>
  <c r="T1041" i="2"/>
  <c r="R1041" i="2"/>
  <c r="P1041" i="2"/>
  <c r="BI1040" i="2"/>
  <c r="BH1040" i="2"/>
  <c r="BG1040" i="2"/>
  <c r="BF1040" i="2"/>
  <c r="T1040" i="2"/>
  <c r="R1040" i="2"/>
  <c r="P1040" i="2"/>
  <c r="BI1039" i="2"/>
  <c r="BH1039" i="2"/>
  <c r="BG1039" i="2"/>
  <c r="BF1039" i="2"/>
  <c r="T1039" i="2"/>
  <c r="R1039" i="2"/>
  <c r="P1039" i="2"/>
  <c r="BI1038" i="2"/>
  <c r="BH1038" i="2"/>
  <c r="BG1038" i="2"/>
  <c r="BF1038" i="2"/>
  <c r="T1038" i="2"/>
  <c r="R1038" i="2"/>
  <c r="P1038" i="2"/>
  <c r="BI1037" i="2"/>
  <c r="BH1037" i="2"/>
  <c r="BG1037" i="2"/>
  <c r="BF1037" i="2"/>
  <c r="T1037" i="2"/>
  <c r="R1037" i="2"/>
  <c r="P1037" i="2"/>
  <c r="BI1036" i="2"/>
  <c r="BH1036" i="2"/>
  <c r="BG1036" i="2"/>
  <c r="BF1036" i="2"/>
  <c r="T1036" i="2"/>
  <c r="R1036" i="2"/>
  <c r="P1036" i="2"/>
  <c r="BI1035" i="2"/>
  <c r="BH1035" i="2"/>
  <c r="BG1035" i="2"/>
  <c r="BF1035" i="2"/>
  <c r="T1035" i="2"/>
  <c r="R1035" i="2"/>
  <c r="P1035" i="2"/>
  <c r="BI1034" i="2"/>
  <c r="BH1034" i="2"/>
  <c r="BG1034" i="2"/>
  <c r="BF1034" i="2"/>
  <c r="T1034" i="2"/>
  <c r="R1034" i="2"/>
  <c r="P1034" i="2"/>
  <c r="BI1033" i="2"/>
  <c r="BH1033" i="2"/>
  <c r="BG1033" i="2"/>
  <c r="BF1033" i="2"/>
  <c r="T1033" i="2"/>
  <c r="R1033" i="2"/>
  <c r="P1033" i="2"/>
  <c r="BI1032" i="2"/>
  <c r="BH1032" i="2"/>
  <c r="BG1032" i="2"/>
  <c r="BF1032" i="2"/>
  <c r="T1032" i="2"/>
  <c r="R1032" i="2"/>
  <c r="P1032" i="2"/>
  <c r="BI1031" i="2"/>
  <c r="BH1031" i="2"/>
  <c r="BG1031" i="2"/>
  <c r="BF1031" i="2"/>
  <c r="T1031" i="2"/>
  <c r="R1031" i="2"/>
  <c r="P1031" i="2"/>
  <c r="BI1030" i="2"/>
  <c r="BH1030" i="2"/>
  <c r="BG1030" i="2"/>
  <c r="BF1030" i="2"/>
  <c r="T1030" i="2"/>
  <c r="R1030" i="2"/>
  <c r="P1030" i="2"/>
  <c r="BI1029" i="2"/>
  <c r="BH1029" i="2"/>
  <c r="BG1029" i="2"/>
  <c r="BF1029" i="2"/>
  <c r="T1029" i="2"/>
  <c r="R1029" i="2"/>
  <c r="P1029" i="2"/>
  <c r="BI1028" i="2"/>
  <c r="BH1028" i="2"/>
  <c r="BG1028" i="2"/>
  <c r="BF1028" i="2"/>
  <c r="T1028" i="2"/>
  <c r="R1028" i="2"/>
  <c r="P1028" i="2"/>
  <c r="BI1027" i="2"/>
  <c r="BH1027" i="2"/>
  <c r="BG1027" i="2"/>
  <c r="BF1027" i="2"/>
  <c r="T1027" i="2"/>
  <c r="R1027" i="2"/>
  <c r="P1027" i="2"/>
  <c r="BI1026" i="2"/>
  <c r="BH1026" i="2"/>
  <c r="BG1026" i="2"/>
  <c r="BF1026" i="2"/>
  <c r="T1026" i="2"/>
  <c r="R1026" i="2"/>
  <c r="P1026" i="2"/>
  <c r="BI1025" i="2"/>
  <c r="BH1025" i="2"/>
  <c r="BG1025" i="2"/>
  <c r="BF1025" i="2"/>
  <c r="T1025" i="2"/>
  <c r="R1025" i="2"/>
  <c r="P1025" i="2"/>
  <c r="BI1024" i="2"/>
  <c r="BH1024" i="2"/>
  <c r="BG1024" i="2"/>
  <c r="BF1024" i="2"/>
  <c r="T1024" i="2"/>
  <c r="R1024" i="2"/>
  <c r="P1024" i="2"/>
  <c r="BI1023" i="2"/>
  <c r="BH1023" i="2"/>
  <c r="BG1023" i="2"/>
  <c r="BF1023" i="2"/>
  <c r="T1023" i="2"/>
  <c r="R1023" i="2"/>
  <c r="P1023" i="2"/>
  <c r="BI1022" i="2"/>
  <c r="BH1022" i="2"/>
  <c r="BG1022" i="2"/>
  <c r="BF1022" i="2"/>
  <c r="T1022" i="2"/>
  <c r="R1022" i="2"/>
  <c r="P1022" i="2"/>
  <c r="BI1021" i="2"/>
  <c r="BH1021" i="2"/>
  <c r="BG1021" i="2"/>
  <c r="BF1021" i="2"/>
  <c r="T1021" i="2"/>
  <c r="R1021" i="2"/>
  <c r="P1021" i="2"/>
  <c r="BI1020" i="2"/>
  <c r="BH1020" i="2"/>
  <c r="BG1020" i="2"/>
  <c r="BF1020" i="2"/>
  <c r="T1020" i="2"/>
  <c r="R1020" i="2"/>
  <c r="P1020" i="2"/>
  <c r="BI1019" i="2"/>
  <c r="BH1019" i="2"/>
  <c r="BG1019" i="2"/>
  <c r="BF1019" i="2"/>
  <c r="T1019" i="2"/>
  <c r="R1019" i="2"/>
  <c r="P1019" i="2"/>
  <c r="BI1018" i="2"/>
  <c r="BH1018" i="2"/>
  <c r="BG1018" i="2"/>
  <c r="BF1018" i="2"/>
  <c r="T1018" i="2"/>
  <c r="R1018" i="2"/>
  <c r="P1018" i="2"/>
  <c r="BI1017" i="2"/>
  <c r="BH1017" i="2"/>
  <c r="BG1017" i="2"/>
  <c r="BF1017" i="2"/>
  <c r="T1017" i="2"/>
  <c r="R1017" i="2"/>
  <c r="P1017" i="2"/>
  <c r="BI1016" i="2"/>
  <c r="BH1016" i="2"/>
  <c r="BG1016" i="2"/>
  <c r="BF1016" i="2"/>
  <c r="T1016" i="2"/>
  <c r="R1016" i="2"/>
  <c r="P1016" i="2"/>
  <c r="BI1015" i="2"/>
  <c r="BH1015" i="2"/>
  <c r="BG1015" i="2"/>
  <c r="BF1015" i="2"/>
  <c r="T1015" i="2"/>
  <c r="R1015" i="2"/>
  <c r="P1015" i="2"/>
  <c r="BI1014" i="2"/>
  <c r="BH1014" i="2"/>
  <c r="BG1014" i="2"/>
  <c r="BF1014" i="2"/>
  <c r="T1014" i="2"/>
  <c r="R1014" i="2"/>
  <c r="P1014" i="2"/>
  <c r="BI1013" i="2"/>
  <c r="BH1013" i="2"/>
  <c r="BG1013" i="2"/>
  <c r="BF1013" i="2"/>
  <c r="T1013" i="2"/>
  <c r="R1013" i="2"/>
  <c r="P1013" i="2"/>
  <c r="BI1012" i="2"/>
  <c r="BH1012" i="2"/>
  <c r="BG1012" i="2"/>
  <c r="BF1012" i="2"/>
  <c r="T1012" i="2"/>
  <c r="R1012" i="2"/>
  <c r="P1012" i="2"/>
  <c r="BI1011" i="2"/>
  <c r="BH1011" i="2"/>
  <c r="BG1011" i="2"/>
  <c r="BF1011" i="2"/>
  <c r="T1011" i="2"/>
  <c r="R1011" i="2"/>
  <c r="P1011" i="2"/>
  <c r="BI1010" i="2"/>
  <c r="BH1010" i="2"/>
  <c r="BG1010" i="2"/>
  <c r="BF1010" i="2"/>
  <c r="T1010" i="2"/>
  <c r="R1010" i="2"/>
  <c r="P1010" i="2"/>
  <c r="BI1009" i="2"/>
  <c r="BH1009" i="2"/>
  <c r="BG1009" i="2"/>
  <c r="BF1009" i="2"/>
  <c r="T1009" i="2"/>
  <c r="R1009" i="2"/>
  <c r="P1009" i="2"/>
  <c r="BI1008" i="2"/>
  <c r="BH1008" i="2"/>
  <c r="BG1008" i="2"/>
  <c r="BF1008" i="2"/>
  <c r="T1008" i="2"/>
  <c r="R1008" i="2"/>
  <c r="P1008" i="2"/>
  <c r="BI1007" i="2"/>
  <c r="BH1007" i="2"/>
  <c r="BG1007" i="2"/>
  <c r="BF1007" i="2"/>
  <c r="T1007" i="2"/>
  <c r="R1007" i="2"/>
  <c r="P1007" i="2"/>
  <c r="BI1006" i="2"/>
  <c r="BH1006" i="2"/>
  <c r="BG1006" i="2"/>
  <c r="BF1006" i="2"/>
  <c r="T1006" i="2"/>
  <c r="R1006" i="2"/>
  <c r="P1006" i="2"/>
  <c r="BI1005" i="2"/>
  <c r="BH1005" i="2"/>
  <c r="BG1005" i="2"/>
  <c r="BF1005" i="2"/>
  <c r="T1005" i="2"/>
  <c r="R1005" i="2"/>
  <c r="P1005" i="2"/>
  <c r="BI1004" i="2"/>
  <c r="BH1004" i="2"/>
  <c r="BG1004" i="2"/>
  <c r="BF1004" i="2"/>
  <c r="T1004" i="2"/>
  <c r="R1004" i="2"/>
  <c r="P1004" i="2"/>
  <c r="BI1003" i="2"/>
  <c r="BH1003" i="2"/>
  <c r="BG1003" i="2"/>
  <c r="BF1003" i="2"/>
  <c r="T1003" i="2"/>
  <c r="R1003" i="2"/>
  <c r="P1003" i="2"/>
  <c r="BI1002" i="2"/>
  <c r="BH1002" i="2"/>
  <c r="BG1002" i="2"/>
  <c r="BF1002" i="2"/>
  <c r="T1002" i="2"/>
  <c r="R1002" i="2"/>
  <c r="P1002" i="2"/>
  <c r="BI1001" i="2"/>
  <c r="BH1001" i="2"/>
  <c r="BG1001" i="2"/>
  <c r="BF1001" i="2"/>
  <c r="T1001" i="2"/>
  <c r="R1001" i="2"/>
  <c r="P1001" i="2"/>
  <c r="BI1000" i="2"/>
  <c r="BH1000" i="2"/>
  <c r="BG1000" i="2"/>
  <c r="BF1000" i="2"/>
  <c r="T1000" i="2"/>
  <c r="R1000" i="2"/>
  <c r="P1000" i="2"/>
  <c r="BI999" i="2"/>
  <c r="BH999" i="2"/>
  <c r="BG999" i="2"/>
  <c r="BF999" i="2"/>
  <c r="T999" i="2"/>
  <c r="R999" i="2"/>
  <c r="P999" i="2"/>
  <c r="BI998" i="2"/>
  <c r="BH998" i="2"/>
  <c r="BG998" i="2"/>
  <c r="BF998" i="2"/>
  <c r="T998" i="2"/>
  <c r="R998" i="2"/>
  <c r="P998" i="2"/>
  <c r="BI997" i="2"/>
  <c r="BH997" i="2"/>
  <c r="BG997" i="2"/>
  <c r="BF997" i="2"/>
  <c r="T997" i="2"/>
  <c r="R997" i="2"/>
  <c r="P997" i="2"/>
  <c r="BI996" i="2"/>
  <c r="BH996" i="2"/>
  <c r="BG996" i="2"/>
  <c r="BF996" i="2"/>
  <c r="T996" i="2"/>
  <c r="R996" i="2"/>
  <c r="P996" i="2"/>
  <c r="BI995" i="2"/>
  <c r="BH995" i="2"/>
  <c r="BG995" i="2"/>
  <c r="BF995" i="2"/>
  <c r="T995" i="2"/>
  <c r="R995" i="2"/>
  <c r="P995" i="2"/>
  <c r="BI994" i="2"/>
  <c r="BH994" i="2"/>
  <c r="BG994" i="2"/>
  <c r="BF994" i="2"/>
  <c r="T994" i="2"/>
  <c r="R994" i="2"/>
  <c r="P994" i="2"/>
  <c r="BI993" i="2"/>
  <c r="BH993" i="2"/>
  <c r="BG993" i="2"/>
  <c r="BF993" i="2"/>
  <c r="T993" i="2"/>
  <c r="R993" i="2"/>
  <c r="P993" i="2"/>
  <c r="BI992" i="2"/>
  <c r="BH992" i="2"/>
  <c r="BG992" i="2"/>
  <c r="BF992" i="2"/>
  <c r="T992" i="2"/>
  <c r="R992" i="2"/>
  <c r="P992" i="2"/>
  <c r="BI991" i="2"/>
  <c r="BH991" i="2"/>
  <c r="BG991" i="2"/>
  <c r="BF991" i="2"/>
  <c r="T991" i="2"/>
  <c r="R991" i="2"/>
  <c r="P991" i="2"/>
  <c r="BI990" i="2"/>
  <c r="BH990" i="2"/>
  <c r="BG990" i="2"/>
  <c r="BF990" i="2"/>
  <c r="T990" i="2"/>
  <c r="R990" i="2"/>
  <c r="P990" i="2"/>
  <c r="BI989" i="2"/>
  <c r="BH989" i="2"/>
  <c r="BG989" i="2"/>
  <c r="BF989" i="2"/>
  <c r="T989" i="2"/>
  <c r="R989" i="2"/>
  <c r="P989" i="2"/>
  <c r="BI988" i="2"/>
  <c r="BH988" i="2"/>
  <c r="BG988" i="2"/>
  <c r="BF988" i="2"/>
  <c r="T988" i="2"/>
  <c r="R988" i="2"/>
  <c r="P988" i="2"/>
  <c r="BI987" i="2"/>
  <c r="BH987" i="2"/>
  <c r="BG987" i="2"/>
  <c r="BF987" i="2"/>
  <c r="T987" i="2"/>
  <c r="R987" i="2"/>
  <c r="P987" i="2"/>
  <c r="BI986" i="2"/>
  <c r="BH986" i="2"/>
  <c r="BG986" i="2"/>
  <c r="BF986" i="2"/>
  <c r="T986" i="2"/>
  <c r="R986" i="2"/>
  <c r="P986" i="2"/>
  <c r="BI985" i="2"/>
  <c r="BH985" i="2"/>
  <c r="BG985" i="2"/>
  <c r="BF985" i="2"/>
  <c r="T985" i="2"/>
  <c r="R985" i="2"/>
  <c r="P985" i="2"/>
  <c r="BI984" i="2"/>
  <c r="BH984" i="2"/>
  <c r="BG984" i="2"/>
  <c r="BF984" i="2"/>
  <c r="T984" i="2"/>
  <c r="R984" i="2"/>
  <c r="P984" i="2"/>
  <c r="BI983" i="2"/>
  <c r="BH983" i="2"/>
  <c r="BG983" i="2"/>
  <c r="BF983" i="2"/>
  <c r="T983" i="2"/>
  <c r="R983" i="2"/>
  <c r="P983" i="2"/>
  <c r="BI982" i="2"/>
  <c r="BH982" i="2"/>
  <c r="BG982" i="2"/>
  <c r="BF982" i="2"/>
  <c r="T982" i="2"/>
  <c r="R982" i="2"/>
  <c r="P982" i="2"/>
  <c r="BI981" i="2"/>
  <c r="BH981" i="2"/>
  <c r="BG981" i="2"/>
  <c r="BF981" i="2"/>
  <c r="T981" i="2"/>
  <c r="R981" i="2"/>
  <c r="P981" i="2"/>
  <c r="BI980" i="2"/>
  <c r="BH980" i="2"/>
  <c r="BG980" i="2"/>
  <c r="BF980" i="2"/>
  <c r="T980" i="2"/>
  <c r="R980" i="2"/>
  <c r="P980" i="2"/>
  <c r="BI979" i="2"/>
  <c r="BH979" i="2"/>
  <c r="BG979" i="2"/>
  <c r="BF979" i="2"/>
  <c r="T979" i="2"/>
  <c r="R979" i="2"/>
  <c r="P979" i="2"/>
  <c r="BI978" i="2"/>
  <c r="BH978" i="2"/>
  <c r="BG978" i="2"/>
  <c r="BF978" i="2"/>
  <c r="T978" i="2"/>
  <c r="R978" i="2"/>
  <c r="P978" i="2"/>
  <c r="BI977" i="2"/>
  <c r="BH977" i="2"/>
  <c r="BG977" i="2"/>
  <c r="BF977" i="2"/>
  <c r="T977" i="2"/>
  <c r="R977" i="2"/>
  <c r="P977" i="2"/>
  <c r="BI976" i="2"/>
  <c r="BH976" i="2"/>
  <c r="BG976" i="2"/>
  <c r="BF976" i="2"/>
  <c r="T976" i="2"/>
  <c r="R976" i="2"/>
  <c r="P976" i="2"/>
  <c r="BI975" i="2"/>
  <c r="BH975" i="2"/>
  <c r="BG975" i="2"/>
  <c r="BF975" i="2"/>
  <c r="T975" i="2"/>
  <c r="R975" i="2"/>
  <c r="P975" i="2"/>
  <c r="BI974" i="2"/>
  <c r="BH974" i="2"/>
  <c r="BG974" i="2"/>
  <c r="BF974" i="2"/>
  <c r="T974" i="2"/>
  <c r="R974" i="2"/>
  <c r="P974" i="2"/>
  <c r="BI973" i="2"/>
  <c r="BH973" i="2"/>
  <c r="BG973" i="2"/>
  <c r="BF973" i="2"/>
  <c r="T973" i="2"/>
  <c r="R973" i="2"/>
  <c r="P973" i="2"/>
  <c r="BI972" i="2"/>
  <c r="BH972" i="2"/>
  <c r="BG972" i="2"/>
  <c r="BF972" i="2"/>
  <c r="T972" i="2"/>
  <c r="R972" i="2"/>
  <c r="P972" i="2"/>
  <c r="BI971" i="2"/>
  <c r="BH971" i="2"/>
  <c r="BG971" i="2"/>
  <c r="BF971" i="2"/>
  <c r="T971" i="2"/>
  <c r="R971" i="2"/>
  <c r="P971" i="2"/>
  <c r="BI970" i="2"/>
  <c r="BH970" i="2"/>
  <c r="BG970" i="2"/>
  <c r="BF970" i="2"/>
  <c r="T970" i="2"/>
  <c r="R970" i="2"/>
  <c r="P970" i="2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7" i="2"/>
  <c r="BH967" i="2"/>
  <c r="BG967" i="2"/>
  <c r="BF967" i="2"/>
  <c r="T967" i="2"/>
  <c r="R967" i="2"/>
  <c r="P967" i="2"/>
  <c r="BI966" i="2"/>
  <c r="BH966" i="2"/>
  <c r="BG966" i="2"/>
  <c r="BF966" i="2"/>
  <c r="T966" i="2"/>
  <c r="R966" i="2"/>
  <c r="P966" i="2"/>
  <c r="BI965" i="2"/>
  <c r="BH965" i="2"/>
  <c r="BG965" i="2"/>
  <c r="BF965" i="2"/>
  <c r="T965" i="2"/>
  <c r="R965" i="2"/>
  <c r="P965" i="2"/>
  <c r="BI964" i="2"/>
  <c r="BH964" i="2"/>
  <c r="BG964" i="2"/>
  <c r="BF964" i="2"/>
  <c r="T964" i="2"/>
  <c r="R964" i="2"/>
  <c r="P964" i="2"/>
  <c r="BI963" i="2"/>
  <c r="BH963" i="2"/>
  <c r="BG963" i="2"/>
  <c r="BF963" i="2"/>
  <c r="T963" i="2"/>
  <c r="R963" i="2"/>
  <c r="P963" i="2"/>
  <c r="BI962" i="2"/>
  <c r="BH962" i="2"/>
  <c r="BG962" i="2"/>
  <c r="BF962" i="2"/>
  <c r="T962" i="2"/>
  <c r="R962" i="2"/>
  <c r="P962" i="2"/>
  <c r="BI961" i="2"/>
  <c r="BH961" i="2"/>
  <c r="BG961" i="2"/>
  <c r="BF961" i="2"/>
  <c r="T961" i="2"/>
  <c r="R961" i="2"/>
  <c r="P961" i="2"/>
  <c r="BI960" i="2"/>
  <c r="BH960" i="2"/>
  <c r="BG960" i="2"/>
  <c r="BF960" i="2"/>
  <c r="T960" i="2"/>
  <c r="R960" i="2"/>
  <c r="P960" i="2"/>
  <c r="BI959" i="2"/>
  <c r="BH959" i="2"/>
  <c r="BG959" i="2"/>
  <c r="BF959" i="2"/>
  <c r="T959" i="2"/>
  <c r="R959" i="2"/>
  <c r="P959" i="2"/>
  <c r="BI958" i="2"/>
  <c r="BH958" i="2"/>
  <c r="BG958" i="2"/>
  <c r="BF958" i="2"/>
  <c r="T958" i="2"/>
  <c r="R958" i="2"/>
  <c r="P958" i="2"/>
  <c r="BI957" i="2"/>
  <c r="BH957" i="2"/>
  <c r="BG957" i="2"/>
  <c r="BF957" i="2"/>
  <c r="T957" i="2"/>
  <c r="R957" i="2"/>
  <c r="P957" i="2"/>
  <c r="BI956" i="2"/>
  <c r="BH956" i="2"/>
  <c r="BG956" i="2"/>
  <c r="BF956" i="2"/>
  <c r="T956" i="2"/>
  <c r="R956" i="2"/>
  <c r="P956" i="2"/>
  <c r="BI955" i="2"/>
  <c r="BH955" i="2"/>
  <c r="BG955" i="2"/>
  <c r="BF955" i="2"/>
  <c r="T955" i="2"/>
  <c r="R955" i="2"/>
  <c r="P955" i="2"/>
  <c r="BI954" i="2"/>
  <c r="BH954" i="2"/>
  <c r="BG954" i="2"/>
  <c r="BF954" i="2"/>
  <c r="T954" i="2"/>
  <c r="R954" i="2"/>
  <c r="P954" i="2"/>
  <c r="BI953" i="2"/>
  <c r="BH953" i="2"/>
  <c r="BG953" i="2"/>
  <c r="BF953" i="2"/>
  <c r="T953" i="2"/>
  <c r="R953" i="2"/>
  <c r="P953" i="2"/>
  <c r="BI952" i="2"/>
  <c r="BH952" i="2"/>
  <c r="BG952" i="2"/>
  <c r="BF952" i="2"/>
  <c r="T952" i="2"/>
  <c r="R952" i="2"/>
  <c r="P952" i="2"/>
  <c r="BI951" i="2"/>
  <c r="BH951" i="2"/>
  <c r="BG951" i="2"/>
  <c r="BF951" i="2"/>
  <c r="T951" i="2"/>
  <c r="R951" i="2"/>
  <c r="P951" i="2"/>
  <c r="BI950" i="2"/>
  <c r="BH950" i="2"/>
  <c r="BG950" i="2"/>
  <c r="BF950" i="2"/>
  <c r="T950" i="2"/>
  <c r="R950" i="2"/>
  <c r="P950" i="2"/>
  <c r="BI949" i="2"/>
  <c r="BH949" i="2"/>
  <c r="BG949" i="2"/>
  <c r="BF949" i="2"/>
  <c r="T949" i="2"/>
  <c r="R949" i="2"/>
  <c r="P949" i="2"/>
  <c r="BI948" i="2"/>
  <c r="BH948" i="2"/>
  <c r="BG948" i="2"/>
  <c r="BF948" i="2"/>
  <c r="T948" i="2"/>
  <c r="R948" i="2"/>
  <c r="P948" i="2"/>
  <c r="BI947" i="2"/>
  <c r="BH947" i="2"/>
  <c r="BG947" i="2"/>
  <c r="BF947" i="2"/>
  <c r="T947" i="2"/>
  <c r="R947" i="2"/>
  <c r="P947" i="2"/>
  <c r="BI946" i="2"/>
  <c r="BH946" i="2"/>
  <c r="BG946" i="2"/>
  <c r="BF946" i="2"/>
  <c r="T946" i="2"/>
  <c r="R946" i="2"/>
  <c r="P946" i="2"/>
  <c r="BI945" i="2"/>
  <c r="BH945" i="2"/>
  <c r="BG945" i="2"/>
  <c r="BF945" i="2"/>
  <c r="T945" i="2"/>
  <c r="R945" i="2"/>
  <c r="P945" i="2"/>
  <c r="BI944" i="2"/>
  <c r="BH944" i="2"/>
  <c r="BG944" i="2"/>
  <c r="BF944" i="2"/>
  <c r="T944" i="2"/>
  <c r="R944" i="2"/>
  <c r="P944" i="2"/>
  <c r="BI943" i="2"/>
  <c r="BH943" i="2"/>
  <c r="BG943" i="2"/>
  <c r="BF943" i="2"/>
  <c r="T943" i="2"/>
  <c r="R943" i="2"/>
  <c r="P943" i="2"/>
  <c r="BI942" i="2"/>
  <c r="BH942" i="2"/>
  <c r="BG942" i="2"/>
  <c r="BF942" i="2"/>
  <c r="T942" i="2"/>
  <c r="R942" i="2"/>
  <c r="P942" i="2"/>
  <c r="BI941" i="2"/>
  <c r="BH941" i="2"/>
  <c r="BG941" i="2"/>
  <c r="BF941" i="2"/>
  <c r="T941" i="2"/>
  <c r="R941" i="2"/>
  <c r="P941" i="2"/>
  <c r="BI940" i="2"/>
  <c r="BH940" i="2"/>
  <c r="BG940" i="2"/>
  <c r="BF940" i="2"/>
  <c r="T940" i="2"/>
  <c r="R940" i="2"/>
  <c r="P940" i="2"/>
  <c r="BI939" i="2"/>
  <c r="BH939" i="2"/>
  <c r="BG939" i="2"/>
  <c r="BF939" i="2"/>
  <c r="T939" i="2"/>
  <c r="R939" i="2"/>
  <c r="P939" i="2"/>
  <c r="BI938" i="2"/>
  <c r="BH938" i="2"/>
  <c r="BG938" i="2"/>
  <c r="BF938" i="2"/>
  <c r="T938" i="2"/>
  <c r="R938" i="2"/>
  <c r="P938" i="2"/>
  <c r="BI937" i="2"/>
  <c r="BH937" i="2"/>
  <c r="BG937" i="2"/>
  <c r="BF937" i="2"/>
  <c r="T937" i="2"/>
  <c r="R937" i="2"/>
  <c r="P937" i="2"/>
  <c r="BI936" i="2"/>
  <c r="BH936" i="2"/>
  <c r="BG936" i="2"/>
  <c r="BF936" i="2"/>
  <c r="T936" i="2"/>
  <c r="R936" i="2"/>
  <c r="P936" i="2"/>
  <c r="BI935" i="2"/>
  <c r="BH935" i="2"/>
  <c r="BG935" i="2"/>
  <c r="BF935" i="2"/>
  <c r="T935" i="2"/>
  <c r="R935" i="2"/>
  <c r="P935" i="2"/>
  <c r="BI934" i="2"/>
  <c r="BH934" i="2"/>
  <c r="BG934" i="2"/>
  <c r="BF934" i="2"/>
  <c r="T934" i="2"/>
  <c r="R934" i="2"/>
  <c r="P934" i="2"/>
  <c r="BI933" i="2"/>
  <c r="BH933" i="2"/>
  <c r="BG933" i="2"/>
  <c r="BF933" i="2"/>
  <c r="T933" i="2"/>
  <c r="R933" i="2"/>
  <c r="P933" i="2"/>
  <c r="BI932" i="2"/>
  <c r="BH932" i="2"/>
  <c r="BG932" i="2"/>
  <c r="BF932" i="2"/>
  <c r="T932" i="2"/>
  <c r="R932" i="2"/>
  <c r="P932" i="2"/>
  <c r="BI931" i="2"/>
  <c r="BH931" i="2"/>
  <c r="BG931" i="2"/>
  <c r="BF931" i="2"/>
  <c r="T931" i="2"/>
  <c r="R931" i="2"/>
  <c r="P931" i="2"/>
  <c r="BI930" i="2"/>
  <c r="BH930" i="2"/>
  <c r="BG930" i="2"/>
  <c r="BF930" i="2"/>
  <c r="T930" i="2"/>
  <c r="R930" i="2"/>
  <c r="P930" i="2"/>
  <c r="BI929" i="2"/>
  <c r="BH929" i="2"/>
  <c r="BG929" i="2"/>
  <c r="BF929" i="2"/>
  <c r="T929" i="2"/>
  <c r="R929" i="2"/>
  <c r="P929" i="2"/>
  <c r="BI928" i="2"/>
  <c r="BH928" i="2"/>
  <c r="BG928" i="2"/>
  <c r="BF928" i="2"/>
  <c r="T928" i="2"/>
  <c r="R928" i="2"/>
  <c r="P928" i="2"/>
  <c r="BI927" i="2"/>
  <c r="BH927" i="2"/>
  <c r="BG927" i="2"/>
  <c r="BF927" i="2"/>
  <c r="T927" i="2"/>
  <c r="R927" i="2"/>
  <c r="P927" i="2"/>
  <c r="BI926" i="2"/>
  <c r="BH926" i="2"/>
  <c r="BG926" i="2"/>
  <c r="BF926" i="2"/>
  <c r="T926" i="2"/>
  <c r="R926" i="2"/>
  <c r="P926" i="2"/>
  <c r="BI925" i="2"/>
  <c r="BH925" i="2"/>
  <c r="BG925" i="2"/>
  <c r="BF925" i="2"/>
  <c r="T925" i="2"/>
  <c r="R925" i="2"/>
  <c r="P925" i="2"/>
  <c r="BI924" i="2"/>
  <c r="BH924" i="2"/>
  <c r="BG924" i="2"/>
  <c r="BF924" i="2"/>
  <c r="T924" i="2"/>
  <c r="R924" i="2"/>
  <c r="P924" i="2"/>
  <c r="BI923" i="2"/>
  <c r="BH923" i="2"/>
  <c r="BG923" i="2"/>
  <c r="BF923" i="2"/>
  <c r="T923" i="2"/>
  <c r="R923" i="2"/>
  <c r="P923" i="2"/>
  <c r="BI922" i="2"/>
  <c r="BH922" i="2"/>
  <c r="BG922" i="2"/>
  <c r="BF922" i="2"/>
  <c r="T922" i="2"/>
  <c r="R922" i="2"/>
  <c r="P922" i="2"/>
  <c r="BI921" i="2"/>
  <c r="BH921" i="2"/>
  <c r="BG921" i="2"/>
  <c r="BF921" i="2"/>
  <c r="T921" i="2"/>
  <c r="R921" i="2"/>
  <c r="P921" i="2"/>
  <c r="BI920" i="2"/>
  <c r="BH920" i="2"/>
  <c r="BG920" i="2"/>
  <c r="BF920" i="2"/>
  <c r="T920" i="2"/>
  <c r="R920" i="2"/>
  <c r="P920" i="2"/>
  <c r="BI919" i="2"/>
  <c r="BH919" i="2"/>
  <c r="BG919" i="2"/>
  <c r="BF919" i="2"/>
  <c r="T919" i="2"/>
  <c r="R919" i="2"/>
  <c r="P919" i="2"/>
  <c r="BI918" i="2"/>
  <c r="BH918" i="2"/>
  <c r="BG918" i="2"/>
  <c r="BF918" i="2"/>
  <c r="T918" i="2"/>
  <c r="R918" i="2"/>
  <c r="P918" i="2"/>
  <c r="BI917" i="2"/>
  <c r="BH917" i="2"/>
  <c r="BG917" i="2"/>
  <c r="BF917" i="2"/>
  <c r="T917" i="2"/>
  <c r="R917" i="2"/>
  <c r="P917" i="2"/>
  <c r="BI916" i="2"/>
  <c r="BH916" i="2"/>
  <c r="BG916" i="2"/>
  <c r="BF916" i="2"/>
  <c r="T916" i="2"/>
  <c r="R916" i="2"/>
  <c r="P916" i="2"/>
  <c r="BI915" i="2"/>
  <c r="BH915" i="2"/>
  <c r="BG915" i="2"/>
  <c r="BF915" i="2"/>
  <c r="T915" i="2"/>
  <c r="R915" i="2"/>
  <c r="P915" i="2"/>
  <c r="BI914" i="2"/>
  <c r="BH914" i="2"/>
  <c r="BG914" i="2"/>
  <c r="BF914" i="2"/>
  <c r="T914" i="2"/>
  <c r="R914" i="2"/>
  <c r="P914" i="2"/>
  <c r="BI913" i="2"/>
  <c r="BH913" i="2"/>
  <c r="BG913" i="2"/>
  <c r="BF913" i="2"/>
  <c r="T913" i="2"/>
  <c r="R913" i="2"/>
  <c r="P913" i="2"/>
  <c r="BI912" i="2"/>
  <c r="BH912" i="2"/>
  <c r="BG912" i="2"/>
  <c r="BF912" i="2"/>
  <c r="T912" i="2"/>
  <c r="R912" i="2"/>
  <c r="P912" i="2"/>
  <c r="BI911" i="2"/>
  <c r="BH911" i="2"/>
  <c r="BG911" i="2"/>
  <c r="BF911" i="2"/>
  <c r="T911" i="2"/>
  <c r="R911" i="2"/>
  <c r="P911" i="2"/>
  <c r="BI910" i="2"/>
  <c r="BH910" i="2"/>
  <c r="BG910" i="2"/>
  <c r="BF910" i="2"/>
  <c r="T910" i="2"/>
  <c r="R910" i="2"/>
  <c r="P910" i="2"/>
  <c r="BI909" i="2"/>
  <c r="BH909" i="2"/>
  <c r="BG909" i="2"/>
  <c r="BF909" i="2"/>
  <c r="T909" i="2"/>
  <c r="R909" i="2"/>
  <c r="P909" i="2"/>
  <c r="BI908" i="2"/>
  <c r="BH908" i="2"/>
  <c r="BG908" i="2"/>
  <c r="BF908" i="2"/>
  <c r="T908" i="2"/>
  <c r="R908" i="2"/>
  <c r="P908" i="2"/>
  <c r="BI907" i="2"/>
  <c r="BH907" i="2"/>
  <c r="BG907" i="2"/>
  <c r="BF907" i="2"/>
  <c r="T907" i="2"/>
  <c r="R907" i="2"/>
  <c r="P907" i="2"/>
  <c r="BI906" i="2"/>
  <c r="BH906" i="2"/>
  <c r="BG906" i="2"/>
  <c r="BF906" i="2"/>
  <c r="T906" i="2"/>
  <c r="R906" i="2"/>
  <c r="P906" i="2"/>
  <c r="BI905" i="2"/>
  <c r="BH905" i="2"/>
  <c r="BG905" i="2"/>
  <c r="BF905" i="2"/>
  <c r="T905" i="2"/>
  <c r="R905" i="2"/>
  <c r="P905" i="2"/>
  <c r="BI904" i="2"/>
  <c r="BH904" i="2"/>
  <c r="BG904" i="2"/>
  <c r="BF904" i="2"/>
  <c r="T904" i="2"/>
  <c r="R904" i="2"/>
  <c r="P904" i="2"/>
  <c r="BI903" i="2"/>
  <c r="BH903" i="2"/>
  <c r="BG903" i="2"/>
  <c r="BF903" i="2"/>
  <c r="T903" i="2"/>
  <c r="R903" i="2"/>
  <c r="P903" i="2"/>
  <c r="BI902" i="2"/>
  <c r="BH902" i="2"/>
  <c r="BG902" i="2"/>
  <c r="BF902" i="2"/>
  <c r="T902" i="2"/>
  <c r="R902" i="2"/>
  <c r="P902" i="2"/>
  <c r="BI901" i="2"/>
  <c r="BH901" i="2"/>
  <c r="BG901" i="2"/>
  <c r="BF901" i="2"/>
  <c r="T901" i="2"/>
  <c r="R901" i="2"/>
  <c r="P901" i="2"/>
  <c r="BI900" i="2"/>
  <c r="BH900" i="2"/>
  <c r="BG900" i="2"/>
  <c r="BF900" i="2"/>
  <c r="T900" i="2"/>
  <c r="R900" i="2"/>
  <c r="P900" i="2"/>
  <c r="BI899" i="2"/>
  <c r="BH899" i="2"/>
  <c r="BG899" i="2"/>
  <c r="BF899" i="2"/>
  <c r="T899" i="2"/>
  <c r="R899" i="2"/>
  <c r="P899" i="2"/>
  <c r="BI898" i="2"/>
  <c r="BH898" i="2"/>
  <c r="BG898" i="2"/>
  <c r="BF898" i="2"/>
  <c r="T898" i="2"/>
  <c r="R898" i="2"/>
  <c r="P898" i="2"/>
  <c r="BI897" i="2"/>
  <c r="BH897" i="2"/>
  <c r="BG897" i="2"/>
  <c r="BF897" i="2"/>
  <c r="T897" i="2"/>
  <c r="R897" i="2"/>
  <c r="P897" i="2"/>
  <c r="BI896" i="2"/>
  <c r="BH896" i="2"/>
  <c r="BG896" i="2"/>
  <c r="BF896" i="2"/>
  <c r="T896" i="2"/>
  <c r="R896" i="2"/>
  <c r="P896" i="2"/>
  <c r="BI895" i="2"/>
  <c r="BH895" i="2"/>
  <c r="BG895" i="2"/>
  <c r="BF895" i="2"/>
  <c r="T895" i="2"/>
  <c r="R895" i="2"/>
  <c r="P895" i="2"/>
  <c r="BI894" i="2"/>
  <c r="BH894" i="2"/>
  <c r="BG894" i="2"/>
  <c r="BF894" i="2"/>
  <c r="T894" i="2"/>
  <c r="R894" i="2"/>
  <c r="P894" i="2"/>
  <c r="BI893" i="2"/>
  <c r="BH893" i="2"/>
  <c r="BG893" i="2"/>
  <c r="BF893" i="2"/>
  <c r="T893" i="2"/>
  <c r="R893" i="2"/>
  <c r="P893" i="2"/>
  <c r="BI892" i="2"/>
  <c r="BH892" i="2"/>
  <c r="BG892" i="2"/>
  <c r="BF892" i="2"/>
  <c r="T892" i="2"/>
  <c r="R892" i="2"/>
  <c r="P892" i="2"/>
  <c r="BI891" i="2"/>
  <c r="BH891" i="2"/>
  <c r="BG891" i="2"/>
  <c r="BF891" i="2"/>
  <c r="T891" i="2"/>
  <c r="R891" i="2"/>
  <c r="P891" i="2"/>
  <c r="BI890" i="2"/>
  <c r="BH890" i="2"/>
  <c r="BG890" i="2"/>
  <c r="BF890" i="2"/>
  <c r="T890" i="2"/>
  <c r="R890" i="2"/>
  <c r="P890" i="2"/>
  <c r="BI889" i="2"/>
  <c r="BH889" i="2"/>
  <c r="BG889" i="2"/>
  <c r="BF889" i="2"/>
  <c r="T889" i="2"/>
  <c r="R889" i="2"/>
  <c r="P889" i="2"/>
  <c r="BI888" i="2"/>
  <c r="BH888" i="2"/>
  <c r="BG888" i="2"/>
  <c r="BF888" i="2"/>
  <c r="T888" i="2"/>
  <c r="R888" i="2"/>
  <c r="P888" i="2"/>
  <c r="BI887" i="2"/>
  <c r="BH887" i="2"/>
  <c r="BG887" i="2"/>
  <c r="BF887" i="2"/>
  <c r="T887" i="2"/>
  <c r="R887" i="2"/>
  <c r="P887" i="2"/>
  <c r="BI886" i="2"/>
  <c r="BH886" i="2"/>
  <c r="BG886" i="2"/>
  <c r="BF886" i="2"/>
  <c r="T886" i="2"/>
  <c r="R886" i="2"/>
  <c r="P886" i="2"/>
  <c r="BI885" i="2"/>
  <c r="BH885" i="2"/>
  <c r="BG885" i="2"/>
  <c r="BF885" i="2"/>
  <c r="T885" i="2"/>
  <c r="R885" i="2"/>
  <c r="P885" i="2"/>
  <c r="BI884" i="2"/>
  <c r="BH884" i="2"/>
  <c r="BG884" i="2"/>
  <c r="BF884" i="2"/>
  <c r="T884" i="2"/>
  <c r="R884" i="2"/>
  <c r="P884" i="2"/>
  <c r="BI883" i="2"/>
  <c r="BH883" i="2"/>
  <c r="BG883" i="2"/>
  <c r="BF883" i="2"/>
  <c r="T883" i="2"/>
  <c r="R883" i="2"/>
  <c r="P883" i="2"/>
  <c r="BI882" i="2"/>
  <c r="BH882" i="2"/>
  <c r="BG882" i="2"/>
  <c r="BF882" i="2"/>
  <c r="T882" i="2"/>
  <c r="R882" i="2"/>
  <c r="P882" i="2"/>
  <c r="BI881" i="2"/>
  <c r="BH881" i="2"/>
  <c r="BG881" i="2"/>
  <c r="BF881" i="2"/>
  <c r="T881" i="2"/>
  <c r="R881" i="2"/>
  <c r="P881" i="2"/>
  <c r="BI880" i="2"/>
  <c r="BH880" i="2"/>
  <c r="BG880" i="2"/>
  <c r="BF880" i="2"/>
  <c r="T880" i="2"/>
  <c r="R880" i="2"/>
  <c r="P880" i="2"/>
  <c r="BI879" i="2"/>
  <c r="BH879" i="2"/>
  <c r="BG879" i="2"/>
  <c r="BF879" i="2"/>
  <c r="T879" i="2"/>
  <c r="R879" i="2"/>
  <c r="P879" i="2"/>
  <c r="BI878" i="2"/>
  <c r="BH878" i="2"/>
  <c r="BG878" i="2"/>
  <c r="BF878" i="2"/>
  <c r="T878" i="2"/>
  <c r="R878" i="2"/>
  <c r="P878" i="2"/>
  <c r="BI877" i="2"/>
  <c r="BH877" i="2"/>
  <c r="BG877" i="2"/>
  <c r="BF877" i="2"/>
  <c r="T877" i="2"/>
  <c r="R877" i="2"/>
  <c r="P877" i="2"/>
  <c r="BI876" i="2"/>
  <c r="BH876" i="2"/>
  <c r="BG876" i="2"/>
  <c r="BF876" i="2"/>
  <c r="T876" i="2"/>
  <c r="R876" i="2"/>
  <c r="P876" i="2"/>
  <c r="BI875" i="2"/>
  <c r="BH875" i="2"/>
  <c r="BG875" i="2"/>
  <c r="BF875" i="2"/>
  <c r="T875" i="2"/>
  <c r="R875" i="2"/>
  <c r="P875" i="2"/>
  <c r="BI874" i="2"/>
  <c r="BH874" i="2"/>
  <c r="BG874" i="2"/>
  <c r="BF874" i="2"/>
  <c r="T874" i="2"/>
  <c r="R874" i="2"/>
  <c r="P874" i="2"/>
  <c r="BI873" i="2"/>
  <c r="BH873" i="2"/>
  <c r="BG873" i="2"/>
  <c r="BF873" i="2"/>
  <c r="T873" i="2"/>
  <c r="R873" i="2"/>
  <c r="P873" i="2"/>
  <c r="BI872" i="2"/>
  <c r="BH872" i="2"/>
  <c r="BG872" i="2"/>
  <c r="BF872" i="2"/>
  <c r="T872" i="2"/>
  <c r="R872" i="2"/>
  <c r="P872" i="2"/>
  <c r="BI871" i="2"/>
  <c r="BH871" i="2"/>
  <c r="BG871" i="2"/>
  <c r="BF871" i="2"/>
  <c r="T871" i="2"/>
  <c r="R871" i="2"/>
  <c r="P871" i="2"/>
  <c r="BI870" i="2"/>
  <c r="BH870" i="2"/>
  <c r="BG870" i="2"/>
  <c r="BF870" i="2"/>
  <c r="T870" i="2"/>
  <c r="R870" i="2"/>
  <c r="P870" i="2"/>
  <c r="BI869" i="2"/>
  <c r="BH869" i="2"/>
  <c r="BG869" i="2"/>
  <c r="BF869" i="2"/>
  <c r="T869" i="2"/>
  <c r="R869" i="2"/>
  <c r="P869" i="2"/>
  <c r="BI868" i="2"/>
  <c r="BH868" i="2"/>
  <c r="BG868" i="2"/>
  <c r="BF868" i="2"/>
  <c r="T868" i="2"/>
  <c r="R868" i="2"/>
  <c r="P868" i="2"/>
  <c r="BI867" i="2"/>
  <c r="BH867" i="2"/>
  <c r="BG867" i="2"/>
  <c r="BF867" i="2"/>
  <c r="T867" i="2"/>
  <c r="R867" i="2"/>
  <c r="P867" i="2"/>
  <c r="BI866" i="2"/>
  <c r="BH866" i="2"/>
  <c r="BG866" i="2"/>
  <c r="BF866" i="2"/>
  <c r="T866" i="2"/>
  <c r="R866" i="2"/>
  <c r="P866" i="2"/>
  <c r="BI865" i="2"/>
  <c r="BH865" i="2"/>
  <c r="BG865" i="2"/>
  <c r="BF865" i="2"/>
  <c r="T865" i="2"/>
  <c r="R865" i="2"/>
  <c r="P865" i="2"/>
  <c r="BI864" i="2"/>
  <c r="BH864" i="2"/>
  <c r="BG864" i="2"/>
  <c r="BF864" i="2"/>
  <c r="T864" i="2"/>
  <c r="R864" i="2"/>
  <c r="P864" i="2"/>
  <c r="BI863" i="2"/>
  <c r="BH863" i="2"/>
  <c r="BG863" i="2"/>
  <c r="BF863" i="2"/>
  <c r="T863" i="2"/>
  <c r="R863" i="2"/>
  <c r="P863" i="2"/>
  <c r="BI861" i="2"/>
  <c r="BH861" i="2"/>
  <c r="BG861" i="2"/>
  <c r="BF861" i="2"/>
  <c r="T861" i="2"/>
  <c r="R861" i="2"/>
  <c r="P861" i="2"/>
  <c r="BI859" i="2"/>
  <c r="BH859" i="2"/>
  <c r="BG859" i="2"/>
  <c r="BF859" i="2"/>
  <c r="T859" i="2"/>
  <c r="R859" i="2"/>
  <c r="P859" i="2"/>
  <c r="BI857" i="2"/>
  <c r="BH857" i="2"/>
  <c r="BG857" i="2"/>
  <c r="BF857" i="2"/>
  <c r="T857" i="2"/>
  <c r="R857" i="2"/>
  <c r="P857" i="2"/>
  <c r="BI855" i="2"/>
  <c r="BH855" i="2"/>
  <c r="BG855" i="2"/>
  <c r="BF855" i="2"/>
  <c r="T855" i="2"/>
  <c r="R855" i="2"/>
  <c r="P855" i="2"/>
  <c r="BI853" i="2"/>
  <c r="BH853" i="2"/>
  <c r="BG853" i="2"/>
  <c r="BF853" i="2"/>
  <c r="T853" i="2"/>
  <c r="R853" i="2"/>
  <c r="P853" i="2"/>
  <c r="BI851" i="2"/>
  <c r="BH851" i="2"/>
  <c r="BG851" i="2"/>
  <c r="BF851" i="2"/>
  <c r="T851" i="2"/>
  <c r="R851" i="2"/>
  <c r="P851" i="2"/>
  <c r="BI850" i="2"/>
  <c r="BH850" i="2"/>
  <c r="BG850" i="2"/>
  <c r="BF850" i="2"/>
  <c r="T850" i="2"/>
  <c r="R850" i="2"/>
  <c r="P850" i="2"/>
  <c r="BI849" i="2"/>
  <c r="BH849" i="2"/>
  <c r="BG849" i="2"/>
  <c r="BF849" i="2"/>
  <c r="T849" i="2"/>
  <c r="R849" i="2"/>
  <c r="P849" i="2"/>
  <c r="BI848" i="2"/>
  <c r="BH848" i="2"/>
  <c r="BG848" i="2"/>
  <c r="BF848" i="2"/>
  <c r="T848" i="2"/>
  <c r="R848" i="2"/>
  <c r="P848" i="2"/>
  <c r="BI847" i="2"/>
  <c r="BH847" i="2"/>
  <c r="BG847" i="2"/>
  <c r="BF847" i="2"/>
  <c r="T847" i="2"/>
  <c r="R847" i="2"/>
  <c r="P847" i="2"/>
  <c r="BI846" i="2"/>
  <c r="BH846" i="2"/>
  <c r="BG846" i="2"/>
  <c r="BF846" i="2"/>
  <c r="T846" i="2"/>
  <c r="R846" i="2"/>
  <c r="P846" i="2"/>
  <c r="BI844" i="2"/>
  <c r="BH844" i="2"/>
  <c r="BG844" i="2"/>
  <c r="BF844" i="2"/>
  <c r="T844" i="2"/>
  <c r="R844" i="2"/>
  <c r="P844" i="2"/>
  <c r="BI842" i="2"/>
  <c r="BH842" i="2"/>
  <c r="BG842" i="2"/>
  <c r="BF842" i="2"/>
  <c r="T842" i="2"/>
  <c r="R842" i="2"/>
  <c r="P842" i="2"/>
  <c r="BI841" i="2"/>
  <c r="BH841" i="2"/>
  <c r="BG841" i="2"/>
  <c r="BF841" i="2"/>
  <c r="T841" i="2"/>
  <c r="R841" i="2"/>
  <c r="P841" i="2"/>
  <c r="BI839" i="2"/>
  <c r="BH839" i="2"/>
  <c r="BG839" i="2"/>
  <c r="BF839" i="2"/>
  <c r="T839" i="2"/>
  <c r="R839" i="2"/>
  <c r="P839" i="2"/>
  <c r="BI838" i="2"/>
  <c r="BH838" i="2"/>
  <c r="BG838" i="2"/>
  <c r="BF838" i="2"/>
  <c r="T838" i="2"/>
  <c r="R838" i="2"/>
  <c r="P838" i="2"/>
  <c r="BI837" i="2"/>
  <c r="BH837" i="2"/>
  <c r="BG837" i="2"/>
  <c r="BF837" i="2"/>
  <c r="T837" i="2"/>
  <c r="R837" i="2"/>
  <c r="P837" i="2"/>
  <c r="BI836" i="2"/>
  <c r="BH836" i="2"/>
  <c r="BG836" i="2"/>
  <c r="BF836" i="2"/>
  <c r="T836" i="2"/>
  <c r="R836" i="2"/>
  <c r="P836" i="2"/>
  <c r="BI835" i="2"/>
  <c r="BH835" i="2"/>
  <c r="BG835" i="2"/>
  <c r="BF835" i="2"/>
  <c r="T835" i="2"/>
  <c r="R835" i="2"/>
  <c r="P835" i="2"/>
  <c r="BI834" i="2"/>
  <c r="BH834" i="2"/>
  <c r="BG834" i="2"/>
  <c r="BF834" i="2"/>
  <c r="T834" i="2"/>
  <c r="R834" i="2"/>
  <c r="P834" i="2"/>
  <c r="BI833" i="2"/>
  <c r="BH833" i="2"/>
  <c r="BG833" i="2"/>
  <c r="BF833" i="2"/>
  <c r="T833" i="2"/>
  <c r="R833" i="2"/>
  <c r="P833" i="2"/>
  <c r="BI832" i="2"/>
  <c r="BH832" i="2"/>
  <c r="BG832" i="2"/>
  <c r="BF832" i="2"/>
  <c r="T832" i="2"/>
  <c r="R832" i="2"/>
  <c r="P832" i="2"/>
  <c r="BI831" i="2"/>
  <c r="BH831" i="2"/>
  <c r="BG831" i="2"/>
  <c r="BF831" i="2"/>
  <c r="T831" i="2"/>
  <c r="R831" i="2"/>
  <c r="P831" i="2"/>
  <c r="BI830" i="2"/>
  <c r="BH830" i="2"/>
  <c r="BG830" i="2"/>
  <c r="BF830" i="2"/>
  <c r="T830" i="2"/>
  <c r="R830" i="2"/>
  <c r="P830" i="2"/>
  <c r="BI829" i="2"/>
  <c r="BH829" i="2"/>
  <c r="BG829" i="2"/>
  <c r="BF829" i="2"/>
  <c r="T829" i="2"/>
  <c r="R829" i="2"/>
  <c r="P829" i="2"/>
  <c r="BI828" i="2"/>
  <c r="BH828" i="2"/>
  <c r="BG828" i="2"/>
  <c r="BF828" i="2"/>
  <c r="T828" i="2"/>
  <c r="R828" i="2"/>
  <c r="P828" i="2"/>
  <c r="BI827" i="2"/>
  <c r="BH827" i="2"/>
  <c r="BG827" i="2"/>
  <c r="BF827" i="2"/>
  <c r="T827" i="2"/>
  <c r="R827" i="2"/>
  <c r="P827" i="2"/>
  <c r="BI826" i="2"/>
  <c r="BH826" i="2"/>
  <c r="BG826" i="2"/>
  <c r="BF826" i="2"/>
  <c r="T826" i="2"/>
  <c r="R826" i="2"/>
  <c r="P826" i="2"/>
  <c r="BI825" i="2"/>
  <c r="BH825" i="2"/>
  <c r="BG825" i="2"/>
  <c r="BF825" i="2"/>
  <c r="T825" i="2"/>
  <c r="R825" i="2"/>
  <c r="P825" i="2"/>
  <c r="BI824" i="2"/>
  <c r="BH824" i="2"/>
  <c r="BG824" i="2"/>
  <c r="BF824" i="2"/>
  <c r="T824" i="2"/>
  <c r="R824" i="2"/>
  <c r="P824" i="2"/>
  <c r="BI823" i="2"/>
  <c r="BH823" i="2"/>
  <c r="BG823" i="2"/>
  <c r="BF823" i="2"/>
  <c r="T823" i="2"/>
  <c r="R823" i="2"/>
  <c r="P823" i="2"/>
  <c r="BI822" i="2"/>
  <c r="BH822" i="2"/>
  <c r="BG822" i="2"/>
  <c r="BF822" i="2"/>
  <c r="T822" i="2"/>
  <c r="R822" i="2"/>
  <c r="P822" i="2"/>
  <c r="BI821" i="2"/>
  <c r="BH821" i="2"/>
  <c r="BG821" i="2"/>
  <c r="BF821" i="2"/>
  <c r="T821" i="2"/>
  <c r="R821" i="2"/>
  <c r="P821" i="2"/>
  <c r="BI820" i="2"/>
  <c r="BH820" i="2"/>
  <c r="BG820" i="2"/>
  <c r="BF820" i="2"/>
  <c r="T820" i="2"/>
  <c r="R820" i="2"/>
  <c r="P820" i="2"/>
  <c r="BI819" i="2"/>
  <c r="BH819" i="2"/>
  <c r="BG819" i="2"/>
  <c r="BF819" i="2"/>
  <c r="T819" i="2"/>
  <c r="R819" i="2"/>
  <c r="P819" i="2"/>
  <c r="BI818" i="2"/>
  <c r="BH818" i="2"/>
  <c r="BG818" i="2"/>
  <c r="BF818" i="2"/>
  <c r="T818" i="2"/>
  <c r="R818" i="2"/>
  <c r="P818" i="2"/>
  <c r="BI817" i="2"/>
  <c r="BH817" i="2"/>
  <c r="BG817" i="2"/>
  <c r="BF817" i="2"/>
  <c r="T817" i="2"/>
  <c r="R817" i="2"/>
  <c r="P817" i="2"/>
  <c r="BI816" i="2"/>
  <c r="BH816" i="2"/>
  <c r="BG816" i="2"/>
  <c r="BF816" i="2"/>
  <c r="T816" i="2"/>
  <c r="R816" i="2"/>
  <c r="P816" i="2"/>
  <c r="BI815" i="2"/>
  <c r="BH815" i="2"/>
  <c r="BG815" i="2"/>
  <c r="BF815" i="2"/>
  <c r="T815" i="2"/>
  <c r="R815" i="2"/>
  <c r="P815" i="2"/>
  <c r="BI814" i="2"/>
  <c r="BH814" i="2"/>
  <c r="BG814" i="2"/>
  <c r="BF814" i="2"/>
  <c r="T814" i="2"/>
  <c r="R814" i="2"/>
  <c r="P814" i="2"/>
  <c r="BI813" i="2"/>
  <c r="BH813" i="2"/>
  <c r="BG813" i="2"/>
  <c r="BF813" i="2"/>
  <c r="T813" i="2"/>
  <c r="R813" i="2"/>
  <c r="P813" i="2"/>
  <c r="BI812" i="2"/>
  <c r="BH812" i="2"/>
  <c r="BG812" i="2"/>
  <c r="BF812" i="2"/>
  <c r="T812" i="2"/>
  <c r="R812" i="2"/>
  <c r="P812" i="2"/>
  <c r="BI811" i="2"/>
  <c r="BH811" i="2"/>
  <c r="BG811" i="2"/>
  <c r="BF811" i="2"/>
  <c r="T811" i="2"/>
  <c r="R811" i="2"/>
  <c r="P811" i="2"/>
  <c r="BI810" i="2"/>
  <c r="BH810" i="2"/>
  <c r="BG810" i="2"/>
  <c r="BF810" i="2"/>
  <c r="T810" i="2"/>
  <c r="R810" i="2"/>
  <c r="P810" i="2"/>
  <c r="BI809" i="2"/>
  <c r="BH809" i="2"/>
  <c r="BG809" i="2"/>
  <c r="BF809" i="2"/>
  <c r="T809" i="2"/>
  <c r="R809" i="2"/>
  <c r="P809" i="2"/>
  <c r="BI808" i="2"/>
  <c r="BH808" i="2"/>
  <c r="BG808" i="2"/>
  <c r="BF808" i="2"/>
  <c r="T808" i="2"/>
  <c r="R808" i="2"/>
  <c r="P808" i="2"/>
  <c r="BI807" i="2"/>
  <c r="BH807" i="2"/>
  <c r="BG807" i="2"/>
  <c r="BF807" i="2"/>
  <c r="T807" i="2"/>
  <c r="R807" i="2"/>
  <c r="P807" i="2"/>
  <c r="BI806" i="2"/>
  <c r="BH806" i="2"/>
  <c r="BG806" i="2"/>
  <c r="BF806" i="2"/>
  <c r="T806" i="2"/>
  <c r="R806" i="2"/>
  <c r="P806" i="2"/>
  <c r="BI805" i="2"/>
  <c r="BH805" i="2"/>
  <c r="BG805" i="2"/>
  <c r="BF805" i="2"/>
  <c r="T805" i="2"/>
  <c r="R805" i="2"/>
  <c r="P805" i="2"/>
  <c r="BI804" i="2"/>
  <c r="BH804" i="2"/>
  <c r="BG804" i="2"/>
  <c r="BF804" i="2"/>
  <c r="T804" i="2"/>
  <c r="R804" i="2"/>
  <c r="P804" i="2"/>
  <c r="BI803" i="2"/>
  <c r="BH803" i="2"/>
  <c r="BG803" i="2"/>
  <c r="BF803" i="2"/>
  <c r="T803" i="2"/>
  <c r="R803" i="2"/>
  <c r="P803" i="2"/>
  <c r="BI802" i="2"/>
  <c r="BH802" i="2"/>
  <c r="BG802" i="2"/>
  <c r="BF802" i="2"/>
  <c r="T802" i="2"/>
  <c r="R802" i="2"/>
  <c r="P802" i="2"/>
  <c r="BI801" i="2"/>
  <c r="BH801" i="2"/>
  <c r="BG801" i="2"/>
  <c r="BF801" i="2"/>
  <c r="T801" i="2"/>
  <c r="R801" i="2"/>
  <c r="P801" i="2"/>
  <c r="BI800" i="2"/>
  <c r="BH800" i="2"/>
  <c r="BG800" i="2"/>
  <c r="BF800" i="2"/>
  <c r="T800" i="2"/>
  <c r="R800" i="2"/>
  <c r="P800" i="2"/>
  <c r="BI799" i="2"/>
  <c r="BH799" i="2"/>
  <c r="BG799" i="2"/>
  <c r="BF799" i="2"/>
  <c r="T799" i="2"/>
  <c r="R799" i="2"/>
  <c r="P799" i="2"/>
  <c r="BI798" i="2"/>
  <c r="BH798" i="2"/>
  <c r="BG798" i="2"/>
  <c r="BF798" i="2"/>
  <c r="T798" i="2"/>
  <c r="R798" i="2"/>
  <c r="P798" i="2"/>
  <c r="BI797" i="2"/>
  <c r="BH797" i="2"/>
  <c r="BG797" i="2"/>
  <c r="BF797" i="2"/>
  <c r="T797" i="2"/>
  <c r="R797" i="2"/>
  <c r="P797" i="2"/>
  <c r="BI796" i="2"/>
  <c r="BH796" i="2"/>
  <c r="BG796" i="2"/>
  <c r="BF796" i="2"/>
  <c r="T796" i="2"/>
  <c r="R796" i="2"/>
  <c r="P796" i="2"/>
  <c r="BI795" i="2"/>
  <c r="BH795" i="2"/>
  <c r="BG795" i="2"/>
  <c r="BF795" i="2"/>
  <c r="T795" i="2"/>
  <c r="R795" i="2"/>
  <c r="P795" i="2"/>
  <c r="BI794" i="2"/>
  <c r="BH794" i="2"/>
  <c r="BG794" i="2"/>
  <c r="BF794" i="2"/>
  <c r="T794" i="2"/>
  <c r="R794" i="2"/>
  <c r="P794" i="2"/>
  <c r="BI793" i="2"/>
  <c r="BH793" i="2"/>
  <c r="BG793" i="2"/>
  <c r="BF793" i="2"/>
  <c r="T793" i="2"/>
  <c r="R793" i="2"/>
  <c r="P793" i="2"/>
  <c r="BI792" i="2"/>
  <c r="BH792" i="2"/>
  <c r="BG792" i="2"/>
  <c r="BF792" i="2"/>
  <c r="T792" i="2"/>
  <c r="R792" i="2"/>
  <c r="P792" i="2"/>
  <c r="BI791" i="2"/>
  <c r="BH791" i="2"/>
  <c r="BG791" i="2"/>
  <c r="BF791" i="2"/>
  <c r="T791" i="2"/>
  <c r="R791" i="2"/>
  <c r="P791" i="2"/>
  <c r="BI790" i="2"/>
  <c r="BH790" i="2"/>
  <c r="BG790" i="2"/>
  <c r="BF790" i="2"/>
  <c r="T790" i="2"/>
  <c r="R790" i="2"/>
  <c r="P790" i="2"/>
  <c r="BI789" i="2"/>
  <c r="BH789" i="2"/>
  <c r="BG789" i="2"/>
  <c r="BF789" i="2"/>
  <c r="T789" i="2"/>
  <c r="R789" i="2"/>
  <c r="P789" i="2"/>
  <c r="BI788" i="2"/>
  <c r="BH788" i="2"/>
  <c r="BG788" i="2"/>
  <c r="BF788" i="2"/>
  <c r="T788" i="2"/>
  <c r="R788" i="2"/>
  <c r="P788" i="2"/>
  <c r="BI787" i="2"/>
  <c r="BH787" i="2"/>
  <c r="BG787" i="2"/>
  <c r="BF787" i="2"/>
  <c r="T787" i="2"/>
  <c r="R787" i="2"/>
  <c r="P787" i="2"/>
  <c r="BI786" i="2"/>
  <c r="BH786" i="2"/>
  <c r="BG786" i="2"/>
  <c r="BF786" i="2"/>
  <c r="T786" i="2"/>
  <c r="R786" i="2"/>
  <c r="P786" i="2"/>
  <c r="BI785" i="2"/>
  <c r="BH785" i="2"/>
  <c r="BG785" i="2"/>
  <c r="BF785" i="2"/>
  <c r="T785" i="2"/>
  <c r="R785" i="2"/>
  <c r="P785" i="2"/>
  <c r="BI784" i="2"/>
  <c r="BH784" i="2"/>
  <c r="BG784" i="2"/>
  <c r="BF784" i="2"/>
  <c r="T784" i="2"/>
  <c r="R784" i="2"/>
  <c r="P784" i="2"/>
  <c r="BI783" i="2"/>
  <c r="BH783" i="2"/>
  <c r="BG783" i="2"/>
  <c r="BF783" i="2"/>
  <c r="T783" i="2"/>
  <c r="R783" i="2"/>
  <c r="P783" i="2"/>
  <c r="BI782" i="2"/>
  <c r="BH782" i="2"/>
  <c r="BG782" i="2"/>
  <c r="BF782" i="2"/>
  <c r="T782" i="2"/>
  <c r="R782" i="2"/>
  <c r="P782" i="2"/>
  <c r="BI781" i="2"/>
  <c r="BH781" i="2"/>
  <c r="BG781" i="2"/>
  <c r="BF781" i="2"/>
  <c r="T781" i="2"/>
  <c r="R781" i="2"/>
  <c r="P781" i="2"/>
  <c r="BI780" i="2"/>
  <c r="BH780" i="2"/>
  <c r="BG780" i="2"/>
  <c r="BF780" i="2"/>
  <c r="T780" i="2"/>
  <c r="R780" i="2"/>
  <c r="P780" i="2"/>
  <c r="BI779" i="2"/>
  <c r="BH779" i="2"/>
  <c r="BG779" i="2"/>
  <c r="BF779" i="2"/>
  <c r="T779" i="2"/>
  <c r="R779" i="2"/>
  <c r="P779" i="2"/>
  <c r="BI778" i="2"/>
  <c r="BH778" i="2"/>
  <c r="BG778" i="2"/>
  <c r="BF778" i="2"/>
  <c r="T778" i="2"/>
  <c r="R778" i="2"/>
  <c r="P778" i="2"/>
  <c r="BI777" i="2"/>
  <c r="BH777" i="2"/>
  <c r="BG777" i="2"/>
  <c r="BF777" i="2"/>
  <c r="T777" i="2"/>
  <c r="R777" i="2"/>
  <c r="P777" i="2"/>
  <c r="BI776" i="2"/>
  <c r="BH776" i="2"/>
  <c r="BG776" i="2"/>
  <c r="BF776" i="2"/>
  <c r="T776" i="2"/>
  <c r="R776" i="2"/>
  <c r="P776" i="2"/>
  <c r="BI775" i="2"/>
  <c r="BH775" i="2"/>
  <c r="BG775" i="2"/>
  <c r="BF775" i="2"/>
  <c r="T775" i="2"/>
  <c r="R775" i="2"/>
  <c r="P775" i="2"/>
  <c r="BI774" i="2"/>
  <c r="BH774" i="2"/>
  <c r="BG774" i="2"/>
  <c r="BF774" i="2"/>
  <c r="T774" i="2"/>
  <c r="R774" i="2"/>
  <c r="P774" i="2"/>
  <c r="BI773" i="2"/>
  <c r="BH773" i="2"/>
  <c r="BG773" i="2"/>
  <c r="BF773" i="2"/>
  <c r="T773" i="2"/>
  <c r="R773" i="2"/>
  <c r="P773" i="2"/>
  <c r="BI772" i="2"/>
  <c r="BH772" i="2"/>
  <c r="BG772" i="2"/>
  <c r="BF772" i="2"/>
  <c r="T772" i="2"/>
  <c r="R772" i="2"/>
  <c r="P772" i="2"/>
  <c r="BI771" i="2"/>
  <c r="BH771" i="2"/>
  <c r="BG771" i="2"/>
  <c r="BF771" i="2"/>
  <c r="T771" i="2"/>
  <c r="R771" i="2"/>
  <c r="P771" i="2"/>
  <c r="BI770" i="2"/>
  <c r="BH770" i="2"/>
  <c r="BG770" i="2"/>
  <c r="BF770" i="2"/>
  <c r="T770" i="2"/>
  <c r="R770" i="2"/>
  <c r="P770" i="2"/>
  <c r="BI769" i="2"/>
  <c r="BH769" i="2"/>
  <c r="BG769" i="2"/>
  <c r="BF769" i="2"/>
  <c r="T769" i="2"/>
  <c r="R769" i="2"/>
  <c r="P769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6" i="2"/>
  <c r="BH766" i="2"/>
  <c r="BG766" i="2"/>
  <c r="BF766" i="2"/>
  <c r="T766" i="2"/>
  <c r="R766" i="2"/>
  <c r="P766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60" i="2"/>
  <c r="BH760" i="2"/>
  <c r="BG760" i="2"/>
  <c r="BF760" i="2"/>
  <c r="T760" i="2"/>
  <c r="R760" i="2"/>
  <c r="P760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4" i="2"/>
  <c r="BH744" i="2"/>
  <c r="BG744" i="2"/>
  <c r="BF744" i="2"/>
  <c r="T744" i="2"/>
  <c r="R744" i="2"/>
  <c r="P744" i="2"/>
  <c r="BI743" i="2"/>
  <c r="BH743" i="2"/>
  <c r="BG743" i="2"/>
  <c r="BF743" i="2"/>
  <c r="T743" i="2"/>
  <c r="R743" i="2"/>
  <c r="P743" i="2"/>
  <c r="BI742" i="2"/>
  <c r="BH742" i="2"/>
  <c r="BG742" i="2"/>
  <c r="BF742" i="2"/>
  <c r="T742" i="2"/>
  <c r="R742" i="2"/>
  <c r="P742" i="2"/>
  <c r="BI741" i="2"/>
  <c r="BH741" i="2"/>
  <c r="BG741" i="2"/>
  <c r="BF741" i="2"/>
  <c r="T741" i="2"/>
  <c r="R741" i="2"/>
  <c r="P741" i="2"/>
  <c r="BI740" i="2"/>
  <c r="BH740" i="2"/>
  <c r="BG740" i="2"/>
  <c r="BF740" i="2"/>
  <c r="T740" i="2"/>
  <c r="R740" i="2"/>
  <c r="P740" i="2"/>
  <c r="BI739" i="2"/>
  <c r="BH739" i="2"/>
  <c r="BG739" i="2"/>
  <c r="BF739" i="2"/>
  <c r="T739" i="2"/>
  <c r="R739" i="2"/>
  <c r="P739" i="2"/>
  <c r="BI738" i="2"/>
  <c r="BH738" i="2"/>
  <c r="BG738" i="2"/>
  <c r="BF738" i="2"/>
  <c r="T738" i="2"/>
  <c r="R738" i="2"/>
  <c r="P738" i="2"/>
  <c r="BI737" i="2"/>
  <c r="BH737" i="2"/>
  <c r="BG737" i="2"/>
  <c r="BF737" i="2"/>
  <c r="T737" i="2"/>
  <c r="R737" i="2"/>
  <c r="P737" i="2"/>
  <c r="BI736" i="2"/>
  <c r="BH736" i="2"/>
  <c r="BG736" i="2"/>
  <c r="BF736" i="2"/>
  <c r="T736" i="2"/>
  <c r="R736" i="2"/>
  <c r="P736" i="2"/>
  <c r="BI735" i="2"/>
  <c r="BH735" i="2"/>
  <c r="BG735" i="2"/>
  <c r="BF735" i="2"/>
  <c r="T735" i="2"/>
  <c r="R735" i="2"/>
  <c r="P735" i="2"/>
  <c r="BI734" i="2"/>
  <c r="BH734" i="2"/>
  <c r="BG734" i="2"/>
  <c r="BF734" i="2"/>
  <c r="T734" i="2"/>
  <c r="R734" i="2"/>
  <c r="P734" i="2"/>
  <c r="BI733" i="2"/>
  <c r="BH733" i="2"/>
  <c r="BG733" i="2"/>
  <c r="BF733" i="2"/>
  <c r="T733" i="2"/>
  <c r="R733" i="2"/>
  <c r="P733" i="2"/>
  <c r="BI732" i="2"/>
  <c r="BH732" i="2"/>
  <c r="BG732" i="2"/>
  <c r="BF732" i="2"/>
  <c r="T732" i="2"/>
  <c r="R732" i="2"/>
  <c r="P732" i="2"/>
  <c r="BI731" i="2"/>
  <c r="BH731" i="2"/>
  <c r="BG731" i="2"/>
  <c r="BF731" i="2"/>
  <c r="T731" i="2"/>
  <c r="R731" i="2"/>
  <c r="P731" i="2"/>
  <c r="BI730" i="2"/>
  <c r="BH730" i="2"/>
  <c r="BG730" i="2"/>
  <c r="BF730" i="2"/>
  <c r="T730" i="2"/>
  <c r="R730" i="2"/>
  <c r="P730" i="2"/>
  <c r="BI729" i="2"/>
  <c r="BH729" i="2"/>
  <c r="BG729" i="2"/>
  <c r="BF729" i="2"/>
  <c r="T729" i="2"/>
  <c r="R729" i="2"/>
  <c r="P729" i="2"/>
  <c r="BI728" i="2"/>
  <c r="BH728" i="2"/>
  <c r="BG728" i="2"/>
  <c r="BF728" i="2"/>
  <c r="T728" i="2"/>
  <c r="R728" i="2"/>
  <c r="P728" i="2"/>
  <c r="BI727" i="2"/>
  <c r="BH727" i="2"/>
  <c r="BG727" i="2"/>
  <c r="BF727" i="2"/>
  <c r="T727" i="2"/>
  <c r="R727" i="2"/>
  <c r="P727" i="2"/>
  <c r="BI726" i="2"/>
  <c r="BH726" i="2"/>
  <c r="BG726" i="2"/>
  <c r="BF726" i="2"/>
  <c r="T726" i="2"/>
  <c r="R726" i="2"/>
  <c r="P726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22" i="2"/>
  <c r="BH722" i="2"/>
  <c r="BG722" i="2"/>
  <c r="BF722" i="2"/>
  <c r="T722" i="2"/>
  <c r="R722" i="2"/>
  <c r="P722" i="2"/>
  <c r="BI721" i="2"/>
  <c r="BH721" i="2"/>
  <c r="BG721" i="2"/>
  <c r="BF721" i="2"/>
  <c r="T721" i="2"/>
  <c r="R721" i="2"/>
  <c r="P721" i="2"/>
  <c r="BI720" i="2"/>
  <c r="BH720" i="2"/>
  <c r="BG720" i="2"/>
  <c r="BF720" i="2"/>
  <c r="T720" i="2"/>
  <c r="R720" i="2"/>
  <c r="P720" i="2"/>
  <c r="BI719" i="2"/>
  <c r="BH719" i="2"/>
  <c r="BG719" i="2"/>
  <c r="BF719" i="2"/>
  <c r="T719" i="2"/>
  <c r="R719" i="2"/>
  <c r="P719" i="2"/>
  <c r="BI718" i="2"/>
  <c r="BH718" i="2"/>
  <c r="BG718" i="2"/>
  <c r="BF718" i="2"/>
  <c r="T718" i="2"/>
  <c r="R718" i="2"/>
  <c r="P718" i="2"/>
  <c r="BI717" i="2"/>
  <c r="BH717" i="2"/>
  <c r="BG717" i="2"/>
  <c r="BF717" i="2"/>
  <c r="T717" i="2"/>
  <c r="R717" i="2"/>
  <c r="P717" i="2"/>
  <c r="BI716" i="2"/>
  <c r="BH716" i="2"/>
  <c r="BG716" i="2"/>
  <c r="BF716" i="2"/>
  <c r="T716" i="2"/>
  <c r="R716" i="2"/>
  <c r="P716" i="2"/>
  <c r="BI715" i="2"/>
  <c r="BH715" i="2"/>
  <c r="BG715" i="2"/>
  <c r="BF715" i="2"/>
  <c r="T715" i="2"/>
  <c r="R715" i="2"/>
  <c r="P715" i="2"/>
  <c r="BI714" i="2"/>
  <c r="BH714" i="2"/>
  <c r="BG714" i="2"/>
  <c r="BF714" i="2"/>
  <c r="T714" i="2"/>
  <c r="R714" i="2"/>
  <c r="P714" i="2"/>
  <c r="BI713" i="2"/>
  <c r="BH713" i="2"/>
  <c r="BG713" i="2"/>
  <c r="BF713" i="2"/>
  <c r="T713" i="2"/>
  <c r="R713" i="2"/>
  <c r="P713" i="2"/>
  <c r="BI712" i="2"/>
  <c r="BH712" i="2"/>
  <c r="BG712" i="2"/>
  <c r="BF712" i="2"/>
  <c r="T712" i="2"/>
  <c r="R712" i="2"/>
  <c r="P712" i="2"/>
  <c r="BI711" i="2"/>
  <c r="BH711" i="2"/>
  <c r="BG711" i="2"/>
  <c r="BF711" i="2"/>
  <c r="T711" i="2"/>
  <c r="R711" i="2"/>
  <c r="P711" i="2"/>
  <c r="BI710" i="2"/>
  <c r="BH710" i="2"/>
  <c r="BG710" i="2"/>
  <c r="BF710" i="2"/>
  <c r="T710" i="2"/>
  <c r="R710" i="2"/>
  <c r="P710" i="2"/>
  <c r="BI709" i="2"/>
  <c r="BH709" i="2"/>
  <c r="BG709" i="2"/>
  <c r="BF709" i="2"/>
  <c r="T709" i="2"/>
  <c r="R709" i="2"/>
  <c r="P709" i="2"/>
  <c r="BI708" i="2"/>
  <c r="BH708" i="2"/>
  <c r="BG708" i="2"/>
  <c r="BF708" i="2"/>
  <c r="T708" i="2"/>
  <c r="R708" i="2"/>
  <c r="P708" i="2"/>
  <c r="BI707" i="2"/>
  <c r="BH707" i="2"/>
  <c r="BG707" i="2"/>
  <c r="BF707" i="2"/>
  <c r="T707" i="2"/>
  <c r="R707" i="2"/>
  <c r="P707" i="2"/>
  <c r="BI706" i="2"/>
  <c r="BH706" i="2"/>
  <c r="BG706" i="2"/>
  <c r="BF706" i="2"/>
  <c r="T706" i="2"/>
  <c r="R706" i="2"/>
  <c r="P706" i="2"/>
  <c r="BI705" i="2"/>
  <c r="BH705" i="2"/>
  <c r="BG705" i="2"/>
  <c r="BF705" i="2"/>
  <c r="T705" i="2"/>
  <c r="R705" i="2"/>
  <c r="P705" i="2"/>
  <c r="BI703" i="2"/>
  <c r="BH703" i="2"/>
  <c r="BG703" i="2"/>
  <c r="BF703" i="2"/>
  <c r="T703" i="2"/>
  <c r="R703" i="2"/>
  <c r="P703" i="2"/>
  <c r="BI701" i="2"/>
  <c r="BH701" i="2"/>
  <c r="BG701" i="2"/>
  <c r="BF701" i="2"/>
  <c r="T701" i="2"/>
  <c r="R701" i="2"/>
  <c r="P701" i="2"/>
  <c r="BI699" i="2"/>
  <c r="BH699" i="2"/>
  <c r="BG699" i="2"/>
  <c r="BF699" i="2"/>
  <c r="T699" i="2"/>
  <c r="R699" i="2"/>
  <c r="P699" i="2"/>
  <c r="BI697" i="2"/>
  <c r="BH697" i="2"/>
  <c r="BG697" i="2"/>
  <c r="BF697" i="2"/>
  <c r="T697" i="2"/>
  <c r="R697" i="2"/>
  <c r="P697" i="2"/>
  <c r="BI695" i="2"/>
  <c r="BH695" i="2"/>
  <c r="BG695" i="2"/>
  <c r="BF695" i="2"/>
  <c r="T695" i="2"/>
  <c r="R695" i="2"/>
  <c r="P695" i="2"/>
  <c r="BI693" i="2"/>
  <c r="BH693" i="2"/>
  <c r="BG693" i="2"/>
  <c r="BF693" i="2"/>
  <c r="T693" i="2"/>
  <c r="R693" i="2"/>
  <c r="P693" i="2"/>
  <c r="BI691" i="2"/>
  <c r="BH691" i="2"/>
  <c r="BG691" i="2"/>
  <c r="BF691" i="2"/>
  <c r="T691" i="2"/>
  <c r="R691" i="2"/>
  <c r="P691" i="2"/>
  <c r="BI689" i="2"/>
  <c r="BH689" i="2"/>
  <c r="BG689" i="2"/>
  <c r="BF689" i="2"/>
  <c r="T689" i="2"/>
  <c r="R689" i="2"/>
  <c r="P689" i="2"/>
  <c r="BI687" i="2"/>
  <c r="BH687" i="2"/>
  <c r="BG687" i="2"/>
  <c r="BF687" i="2"/>
  <c r="T687" i="2"/>
  <c r="R687" i="2"/>
  <c r="P687" i="2"/>
  <c r="BI686" i="2"/>
  <c r="BH686" i="2"/>
  <c r="BG686" i="2"/>
  <c r="BF686" i="2"/>
  <c r="T686" i="2"/>
  <c r="R686" i="2"/>
  <c r="P686" i="2"/>
  <c r="BI685" i="2"/>
  <c r="BH685" i="2"/>
  <c r="BG685" i="2"/>
  <c r="BF685" i="2"/>
  <c r="T685" i="2"/>
  <c r="R685" i="2"/>
  <c r="P685" i="2"/>
  <c r="BI684" i="2"/>
  <c r="BH684" i="2"/>
  <c r="BG684" i="2"/>
  <c r="BF684" i="2"/>
  <c r="T684" i="2"/>
  <c r="R684" i="2"/>
  <c r="P684" i="2"/>
  <c r="BI683" i="2"/>
  <c r="BH683" i="2"/>
  <c r="BG683" i="2"/>
  <c r="BF683" i="2"/>
  <c r="T683" i="2"/>
  <c r="R683" i="2"/>
  <c r="P683" i="2"/>
  <c r="BI682" i="2"/>
  <c r="BH682" i="2"/>
  <c r="BG682" i="2"/>
  <c r="BF682" i="2"/>
  <c r="T682" i="2"/>
  <c r="R682" i="2"/>
  <c r="P682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7" i="2"/>
  <c r="BH677" i="2"/>
  <c r="BG677" i="2"/>
  <c r="BF677" i="2"/>
  <c r="T677" i="2"/>
  <c r="R677" i="2"/>
  <c r="P677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3" i="2"/>
  <c r="BH663" i="2"/>
  <c r="BG663" i="2"/>
  <c r="BF663" i="2"/>
  <c r="T663" i="2"/>
  <c r="R663" i="2"/>
  <c r="P663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9" i="2"/>
  <c r="BH659" i="2"/>
  <c r="BG659" i="2"/>
  <c r="BF659" i="2"/>
  <c r="T659" i="2"/>
  <c r="R659" i="2"/>
  <c r="P659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6" i="2"/>
  <c r="BH656" i="2"/>
  <c r="BG656" i="2"/>
  <c r="BF656" i="2"/>
  <c r="T656" i="2"/>
  <c r="R656" i="2"/>
  <c r="P656" i="2"/>
  <c r="BI655" i="2"/>
  <c r="BH655" i="2"/>
  <c r="BG655" i="2"/>
  <c r="BF655" i="2"/>
  <c r="T655" i="2"/>
  <c r="R655" i="2"/>
  <c r="P655" i="2"/>
  <c r="BI654" i="2"/>
  <c r="BH654" i="2"/>
  <c r="BG654" i="2"/>
  <c r="BF654" i="2"/>
  <c r="T654" i="2"/>
  <c r="R654" i="2"/>
  <c r="P654" i="2"/>
  <c r="BI653" i="2"/>
  <c r="BH653" i="2"/>
  <c r="BG653" i="2"/>
  <c r="BF653" i="2"/>
  <c r="T653" i="2"/>
  <c r="R653" i="2"/>
  <c r="P653" i="2"/>
  <c r="BI652" i="2"/>
  <c r="BH652" i="2"/>
  <c r="BG652" i="2"/>
  <c r="BF652" i="2"/>
  <c r="T652" i="2"/>
  <c r="R652" i="2"/>
  <c r="P652" i="2"/>
  <c r="BI651" i="2"/>
  <c r="BH651" i="2"/>
  <c r="BG651" i="2"/>
  <c r="BF651" i="2"/>
  <c r="T651" i="2"/>
  <c r="R651" i="2"/>
  <c r="P651" i="2"/>
  <c r="BI650" i="2"/>
  <c r="BH650" i="2"/>
  <c r="BG650" i="2"/>
  <c r="BF650" i="2"/>
  <c r="T650" i="2"/>
  <c r="R650" i="2"/>
  <c r="P650" i="2"/>
  <c r="BI649" i="2"/>
  <c r="BH649" i="2"/>
  <c r="BG649" i="2"/>
  <c r="BF649" i="2"/>
  <c r="T649" i="2"/>
  <c r="R649" i="2"/>
  <c r="P649" i="2"/>
  <c r="BI648" i="2"/>
  <c r="BH648" i="2"/>
  <c r="BG648" i="2"/>
  <c r="BF648" i="2"/>
  <c r="T648" i="2"/>
  <c r="R648" i="2"/>
  <c r="P648" i="2"/>
  <c r="BI647" i="2"/>
  <c r="BH647" i="2"/>
  <c r="BG647" i="2"/>
  <c r="BF647" i="2"/>
  <c r="T647" i="2"/>
  <c r="R647" i="2"/>
  <c r="P647" i="2"/>
  <c r="BI646" i="2"/>
  <c r="BH646" i="2"/>
  <c r="BG646" i="2"/>
  <c r="BF646" i="2"/>
  <c r="T646" i="2"/>
  <c r="R646" i="2"/>
  <c r="P646" i="2"/>
  <c r="BI645" i="2"/>
  <c r="BH645" i="2"/>
  <c r="BG645" i="2"/>
  <c r="BF645" i="2"/>
  <c r="T645" i="2"/>
  <c r="R645" i="2"/>
  <c r="P645" i="2"/>
  <c r="BI644" i="2"/>
  <c r="BH644" i="2"/>
  <c r="BG644" i="2"/>
  <c r="BF644" i="2"/>
  <c r="T644" i="2"/>
  <c r="R644" i="2"/>
  <c r="P644" i="2"/>
  <c r="BI643" i="2"/>
  <c r="BH643" i="2"/>
  <c r="BG643" i="2"/>
  <c r="BF643" i="2"/>
  <c r="T643" i="2"/>
  <c r="R643" i="2"/>
  <c r="P643" i="2"/>
  <c r="BI642" i="2"/>
  <c r="BH642" i="2"/>
  <c r="BG642" i="2"/>
  <c r="BF642" i="2"/>
  <c r="T642" i="2"/>
  <c r="R642" i="2"/>
  <c r="P642" i="2"/>
  <c r="BI641" i="2"/>
  <c r="BH641" i="2"/>
  <c r="BG641" i="2"/>
  <c r="BF641" i="2"/>
  <c r="T641" i="2"/>
  <c r="R641" i="2"/>
  <c r="P641" i="2"/>
  <c r="BI640" i="2"/>
  <c r="BH640" i="2"/>
  <c r="BG640" i="2"/>
  <c r="BF640" i="2"/>
  <c r="T640" i="2"/>
  <c r="R640" i="2"/>
  <c r="P640" i="2"/>
  <c r="BI639" i="2"/>
  <c r="BH639" i="2"/>
  <c r="BG639" i="2"/>
  <c r="BF639" i="2"/>
  <c r="T639" i="2"/>
  <c r="R639" i="2"/>
  <c r="P639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30" i="2"/>
  <c r="BH630" i="2"/>
  <c r="BG630" i="2"/>
  <c r="BF630" i="2"/>
  <c r="T630" i="2"/>
  <c r="R630" i="2"/>
  <c r="P630" i="2"/>
  <c r="BI629" i="2"/>
  <c r="BH629" i="2"/>
  <c r="BG629" i="2"/>
  <c r="BF629" i="2"/>
  <c r="T629" i="2"/>
  <c r="R629" i="2"/>
  <c r="P629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6" i="2"/>
  <c r="BH626" i="2"/>
  <c r="BG626" i="2"/>
  <c r="BF626" i="2"/>
  <c r="T626" i="2"/>
  <c r="R626" i="2"/>
  <c r="P626" i="2"/>
  <c r="BI625" i="2"/>
  <c r="BH625" i="2"/>
  <c r="BG625" i="2"/>
  <c r="BF625" i="2"/>
  <c r="T625" i="2"/>
  <c r="R625" i="2"/>
  <c r="P625" i="2"/>
  <c r="BI624" i="2"/>
  <c r="BH624" i="2"/>
  <c r="BG624" i="2"/>
  <c r="BF624" i="2"/>
  <c r="T624" i="2"/>
  <c r="R624" i="2"/>
  <c r="P624" i="2"/>
  <c r="BI623" i="2"/>
  <c r="BH623" i="2"/>
  <c r="BG623" i="2"/>
  <c r="BF623" i="2"/>
  <c r="T623" i="2"/>
  <c r="R623" i="2"/>
  <c r="P623" i="2"/>
  <c r="BI622" i="2"/>
  <c r="BH622" i="2"/>
  <c r="BG622" i="2"/>
  <c r="BF622" i="2"/>
  <c r="T622" i="2"/>
  <c r="R622" i="2"/>
  <c r="P622" i="2"/>
  <c r="BI621" i="2"/>
  <c r="BH621" i="2"/>
  <c r="BG621" i="2"/>
  <c r="BF621" i="2"/>
  <c r="T621" i="2"/>
  <c r="R621" i="2"/>
  <c r="P621" i="2"/>
  <c r="BI620" i="2"/>
  <c r="BH620" i="2"/>
  <c r="BG620" i="2"/>
  <c r="BF620" i="2"/>
  <c r="T620" i="2"/>
  <c r="R620" i="2"/>
  <c r="P620" i="2"/>
  <c r="BI619" i="2"/>
  <c r="BH619" i="2"/>
  <c r="BG619" i="2"/>
  <c r="BF619" i="2"/>
  <c r="T619" i="2"/>
  <c r="R619" i="2"/>
  <c r="P619" i="2"/>
  <c r="BI618" i="2"/>
  <c r="BH618" i="2"/>
  <c r="BG618" i="2"/>
  <c r="BF618" i="2"/>
  <c r="T618" i="2"/>
  <c r="R618" i="2"/>
  <c r="P618" i="2"/>
  <c r="BI617" i="2"/>
  <c r="BH617" i="2"/>
  <c r="BG617" i="2"/>
  <c r="BF617" i="2"/>
  <c r="T617" i="2"/>
  <c r="R617" i="2"/>
  <c r="P617" i="2"/>
  <c r="BI616" i="2"/>
  <c r="BH616" i="2"/>
  <c r="BG616" i="2"/>
  <c r="BF616" i="2"/>
  <c r="T616" i="2"/>
  <c r="R616" i="2"/>
  <c r="P616" i="2"/>
  <c r="BI615" i="2"/>
  <c r="BH615" i="2"/>
  <c r="BG615" i="2"/>
  <c r="BF615" i="2"/>
  <c r="T615" i="2"/>
  <c r="R615" i="2"/>
  <c r="P615" i="2"/>
  <c r="BI614" i="2"/>
  <c r="BH614" i="2"/>
  <c r="BG614" i="2"/>
  <c r="BF614" i="2"/>
  <c r="T614" i="2"/>
  <c r="R614" i="2"/>
  <c r="P614" i="2"/>
  <c r="BI613" i="2"/>
  <c r="BH613" i="2"/>
  <c r="BG613" i="2"/>
  <c r="BF613" i="2"/>
  <c r="T613" i="2"/>
  <c r="R613" i="2"/>
  <c r="P613" i="2"/>
  <c r="BI612" i="2"/>
  <c r="BH612" i="2"/>
  <c r="BG612" i="2"/>
  <c r="BF612" i="2"/>
  <c r="T612" i="2"/>
  <c r="R612" i="2"/>
  <c r="P612" i="2"/>
  <c r="BI611" i="2"/>
  <c r="BH611" i="2"/>
  <c r="BG611" i="2"/>
  <c r="BF611" i="2"/>
  <c r="T611" i="2"/>
  <c r="R611" i="2"/>
  <c r="P611" i="2"/>
  <c r="BI610" i="2"/>
  <c r="BH610" i="2"/>
  <c r="BG610" i="2"/>
  <c r="BF610" i="2"/>
  <c r="T610" i="2"/>
  <c r="R610" i="2"/>
  <c r="P610" i="2"/>
  <c r="BI609" i="2"/>
  <c r="BH609" i="2"/>
  <c r="BG609" i="2"/>
  <c r="BF609" i="2"/>
  <c r="T609" i="2"/>
  <c r="R609" i="2"/>
  <c r="P609" i="2"/>
  <c r="BI608" i="2"/>
  <c r="BH608" i="2"/>
  <c r="BG608" i="2"/>
  <c r="BF608" i="2"/>
  <c r="T608" i="2"/>
  <c r="R608" i="2"/>
  <c r="P608" i="2"/>
  <c r="BI607" i="2"/>
  <c r="BH607" i="2"/>
  <c r="BG607" i="2"/>
  <c r="BF607" i="2"/>
  <c r="T607" i="2"/>
  <c r="R607" i="2"/>
  <c r="P607" i="2"/>
  <c r="BI606" i="2"/>
  <c r="BH606" i="2"/>
  <c r="BG606" i="2"/>
  <c r="BF606" i="2"/>
  <c r="T606" i="2"/>
  <c r="R606" i="2"/>
  <c r="P606" i="2"/>
  <c r="BI605" i="2"/>
  <c r="BH605" i="2"/>
  <c r="BG605" i="2"/>
  <c r="BF605" i="2"/>
  <c r="T605" i="2"/>
  <c r="R605" i="2"/>
  <c r="P605" i="2"/>
  <c r="BI604" i="2"/>
  <c r="BH604" i="2"/>
  <c r="BG604" i="2"/>
  <c r="BF604" i="2"/>
  <c r="T604" i="2"/>
  <c r="R604" i="2"/>
  <c r="P604" i="2"/>
  <c r="BI603" i="2"/>
  <c r="BH603" i="2"/>
  <c r="BG603" i="2"/>
  <c r="BF603" i="2"/>
  <c r="T603" i="2"/>
  <c r="R603" i="2"/>
  <c r="P603" i="2"/>
  <c r="BI602" i="2"/>
  <c r="BH602" i="2"/>
  <c r="BG602" i="2"/>
  <c r="BF602" i="2"/>
  <c r="T602" i="2"/>
  <c r="R602" i="2"/>
  <c r="P602" i="2"/>
  <c r="BI601" i="2"/>
  <c r="BH601" i="2"/>
  <c r="BG601" i="2"/>
  <c r="BF601" i="2"/>
  <c r="T601" i="2"/>
  <c r="R601" i="2"/>
  <c r="P601" i="2"/>
  <c r="BI600" i="2"/>
  <c r="BH600" i="2"/>
  <c r="BG600" i="2"/>
  <c r="BF600" i="2"/>
  <c r="T600" i="2"/>
  <c r="R600" i="2"/>
  <c r="P600" i="2"/>
  <c r="BI599" i="2"/>
  <c r="BH599" i="2"/>
  <c r="BG599" i="2"/>
  <c r="BF599" i="2"/>
  <c r="T599" i="2"/>
  <c r="R599" i="2"/>
  <c r="P599" i="2"/>
  <c r="BI598" i="2"/>
  <c r="BH598" i="2"/>
  <c r="BG598" i="2"/>
  <c r="BF598" i="2"/>
  <c r="T598" i="2"/>
  <c r="R598" i="2"/>
  <c r="P598" i="2"/>
  <c r="BI597" i="2"/>
  <c r="BH597" i="2"/>
  <c r="BG597" i="2"/>
  <c r="BF597" i="2"/>
  <c r="T597" i="2"/>
  <c r="R597" i="2"/>
  <c r="P597" i="2"/>
  <c r="BI596" i="2"/>
  <c r="BH596" i="2"/>
  <c r="BG596" i="2"/>
  <c r="BF596" i="2"/>
  <c r="T596" i="2"/>
  <c r="R596" i="2"/>
  <c r="P596" i="2"/>
  <c r="BI595" i="2"/>
  <c r="BH595" i="2"/>
  <c r="BG595" i="2"/>
  <c r="BF595" i="2"/>
  <c r="T595" i="2"/>
  <c r="R595" i="2"/>
  <c r="P595" i="2"/>
  <c r="BI594" i="2"/>
  <c r="BH594" i="2"/>
  <c r="BG594" i="2"/>
  <c r="BF594" i="2"/>
  <c r="T594" i="2"/>
  <c r="R594" i="2"/>
  <c r="P594" i="2"/>
  <c r="BI593" i="2"/>
  <c r="BH593" i="2"/>
  <c r="BG593" i="2"/>
  <c r="BF593" i="2"/>
  <c r="T593" i="2"/>
  <c r="R593" i="2"/>
  <c r="P593" i="2"/>
  <c r="BI592" i="2"/>
  <c r="BH592" i="2"/>
  <c r="BG592" i="2"/>
  <c r="BF592" i="2"/>
  <c r="T592" i="2"/>
  <c r="R592" i="2"/>
  <c r="P592" i="2"/>
  <c r="BI591" i="2"/>
  <c r="BH591" i="2"/>
  <c r="BG591" i="2"/>
  <c r="BF591" i="2"/>
  <c r="T591" i="2"/>
  <c r="R591" i="2"/>
  <c r="P591" i="2"/>
  <c r="BI590" i="2"/>
  <c r="BH590" i="2"/>
  <c r="BG590" i="2"/>
  <c r="BF590" i="2"/>
  <c r="T590" i="2"/>
  <c r="R590" i="2"/>
  <c r="P590" i="2"/>
  <c r="BI589" i="2"/>
  <c r="BH589" i="2"/>
  <c r="BG589" i="2"/>
  <c r="BF589" i="2"/>
  <c r="T589" i="2"/>
  <c r="R589" i="2"/>
  <c r="P589" i="2"/>
  <c r="BI588" i="2"/>
  <c r="BH588" i="2"/>
  <c r="BG588" i="2"/>
  <c r="BF588" i="2"/>
  <c r="T588" i="2"/>
  <c r="R588" i="2"/>
  <c r="P588" i="2"/>
  <c r="BI587" i="2"/>
  <c r="BH587" i="2"/>
  <c r="BG587" i="2"/>
  <c r="BF587" i="2"/>
  <c r="T587" i="2"/>
  <c r="R587" i="2"/>
  <c r="P587" i="2"/>
  <c r="BI586" i="2"/>
  <c r="BH586" i="2"/>
  <c r="BG586" i="2"/>
  <c r="BF586" i="2"/>
  <c r="T586" i="2"/>
  <c r="R586" i="2"/>
  <c r="P586" i="2"/>
  <c r="BI585" i="2"/>
  <c r="BH585" i="2"/>
  <c r="BG585" i="2"/>
  <c r="BF585" i="2"/>
  <c r="T585" i="2"/>
  <c r="R585" i="2"/>
  <c r="P585" i="2"/>
  <c r="BI584" i="2"/>
  <c r="BH584" i="2"/>
  <c r="BG584" i="2"/>
  <c r="BF584" i="2"/>
  <c r="T584" i="2"/>
  <c r="R584" i="2"/>
  <c r="P584" i="2"/>
  <c r="BI583" i="2"/>
  <c r="BH583" i="2"/>
  <c r="BG583" i="2"/>
  <c r="BF583" i="2"/>
  <c r="T583" i="2"/>
  <c r="R583" i="2"/>
  <c r="P583" i="2"/>
  <c r="BI582" i="2"/>
  <c r="BH582" i="2"/>
  <c r="BG582" i="2"/>
  <c r="BF582" i="2"/>
  <c r="T582" i="2"/>
  <c r="R582" i="2"/>
  <c r="P582" i="2"/>
  <c r="BI581" i="2"/>
  <c r="BH581" i="2"/>
  <c r="BG581" i="2"/>
  <c r="BF581" i="2"/>
  <c r="T581" i="2"/>
  <c r="R581" i="2"/>
  <c r="P581" i="2"/>
  <c r="BI580" i="2"/>
  <c r="BH580" i="2"/>
  <c r="BG580" i="2"/>
  <c r="BF580" i="2"/>
  <c r="T580" i="2"/>
  <c r="R580" i="2"/>
  <c r="P580" i="2"/>
  <c r="BI579" i="2"/>
  <c r="BH579" i="2"/>
  <c r="BG579" i="2"/>
  <c r="BF579" i="2"/>
  <c r="T579" i="2"/>
  <c r="R579" i="2"/>
  <c r="P579" i="2"/>
  <c r="BI578" i="2"/>
  <c r="BH578" i="2"/>
  <c r="BG578" i="2"/>
  <c r="BF578" i="2"/>
  <c r="T578" i="2"/>
  <c r="R578" i="2"/>
  <c r="P578" i="2"/>
  <c r="BI577" i="2"/>
  <c r="BH577" i="2"/>
  <c r="BG577" i="2"/>
  <c r="BF577" i="2"/>
  <c r="T577" i="2"/>
  <c r="R577" i="2"/>
  <c r="P577" i="2"/>
  <c r="BI576" i="2"/>
  <c r="BH576" i="2"/>
  <c r="BG576" i="2"/>
  <c r="BF576" i="2"/>
  <c r="T576" i="2"/>
  <c r="R576" i="2"/>
  <c r="P576" i="2"/>
  <c r="BI575" i="2"/>
  <c r="BH575" i="2"/>
  <c r="BG575" i="2"/>
  <c r="BF575" i="2"/>
  <c r="T575" i="2"/>
  <c r="R575" i="2"/>
  <c r="P575" i="2"/>
  <c r="BI574" i="2"/>
  <c r="BH574" i="2"/>
  <c r="BG574" i="2"/>
  <c r="BF574" i="2"/>
  <c r="T574" i="2"/>
  <c r="R574" i="2"/>
  <c r="P574" i="2"/>
  <c r="BI573" i="2"/>
  <c r="BH573" i="2"/>
  <c r="BG573" i="2"/>
  <c r="BF573" i="2"/>
  <c r="T573" i="2"/>
  <c r="R573" i="2"/>
  <c r="P573" i="2"/>
  <c r="BI572" i="2"/>
  <c r="BH572" i="2"/>
  <c r="BG572" i="2"/>
  <c r="BF572" i="2"/>
  <c r="T572" i="2"/>
  <c r="R572" i="2"/>
  <c r="P572" i="2"/>
  <c r="BI571" i="2"/>
  <c r="BH571" i="2"/>
  <c r="BG571" i="2"/>
  <c r="BF571" i="2"/>
  <c r="T571" i="2"/>
  <c r="R571" i="2"/>
  <c r="P571" i="2"/>
  <c r="BI570" i="2"/>
  <c r="BH570" i="2"/>
  <c r="BG570" i="2"/>
  <c r="BF570" i="2"/>
  <c r="T570" i="2"/>
  <c r="R570" i="2"/>
  <c r="P570" i="2"/>
  <c r="BI569" i="2"/>
  <c r="BH569" i="2"/>
  <c r="BG569" i="2"/>
  <c r="BF569" i="2"/>
  <c r="T569" i="2"/>
  <c r="R569" i="2"/>
  <c r="P569" i="2"/>
  <c r="BI568" i="2"/>
  <c r="BH568" i="2"/>
  <c r="BG568" i="2"/>
  <c r="BF568" i="2"/>
  <c r="T568" i="2"/>
  <c r="R568" i="2"/>
  <c r="P568" i="2"/>
  <c r="BI567" i="2"/>
  <c r="BH567" i="2"/>
  <c r="BG567" i="2"/>
  <c r="BF567" i="2"/>
  <c r="T567" i="2"/>
  <c r="R567" i="2"/>
  <c r="P567" i="2"/>
  <c r="BI566" i="2"/>
  <c r="BH566" i="2"/>
  <c r="BG566" i="2"/>
  <c r="BF566" i="2"/>
  <c r="T566" i="2"/>
  <c r="R566" i="2"/>
  <c r="P566" i="2"/>
  <c r="BI565" i="2"/>
  <c r="BH565" i="2"/>
  <c r="BG565" i="2"/>
  <c r="BF565" i="2"/>
  <c r="T565" i="2"/>
  <c r="R565" i="2"/>
  <c r="P565" i="2"/>
  <c r="BI564" i="2"/>
  <c r="BH564" i="2"/>
  <c r="BG564" i="2"/>
  <c r="BF564" i="2"/>
  <c r="T564" i="2"/>
  <c r="R564" i="2"/>
  <c r="P564" i="2"/>
  <c r="BI563" i="2"/>
  <c r="BH563" i="2"/>
  <c r="BG563" i="2"/>
  <c r="BF563" i="2"/>
  <c r="T563" i="2"/>
  <c r="R563" i="2"/>
  <c r="P563" i="2"/>
  <c r="BI562" i="2"/>
  <c r="BH562" i="2"/>
  <c r="BG562" i="2"/>
  <c r="BF562" i="2"/>
  <c r="T562" i="2"/>
  <c r="R562" i="2"/>
  <c r="P562" i="2"/>
  <c r="BI561" i="2"/>
  <c r="BH561" i="2"/>
  <c r="BG561" i="2"/>
  <c r="BF561" i="2"/>
  <c r="T561" i="2"/>
  <c r="R561" i="2"/>
  <c r="P561" i="2"/>
  <c r="BI560" i="2"/>
  <c r="BH560" i="2"/>
  <c r="BG560" i="2"/>
  <c r="BF560" i="2"/>
  <c r="T560" i="2"/>
  <c r="R560" i="2"/>
  <c r="P560" i="2"/>
  <c r="BI559" i="2"/>
  <c r="BH559" i="2"/>
  <c r="BG559" i="2"/>
  <c r="BF559" i="2"/>
  <c r="T559" i="2"/>
  <c r="R559" i="2"/>
  <c r="P559" i="2"/>
  <c r="BI558" i="2"/>
  <c r="BH558" i="2"/>
  <c r="BG558" i="2"/>
  <c r="BF558" i="2"/>
  <c r="T558" i="2"/>
  <c r="R558" i="2"/>
  <c r="P558" i="2"/>
  <c r="BI557" i="2"/>
  <c r="BH557" i="2"/>
  <c r="BG557" i="2"/>
  <c r="BF557" i="2"/>
  <c r="T557" i="2"/>
  <c r="R557" i="2"/>
  <c r="P557" i="2"/>
  <c r="BI556" i="2"/>
  <c r="BH556" i="2"/>
  <c r="BG556" i="2"/>
  <c r="BF556" i="2"/>
  <c r="T556" i="2"/>
  <c r="R556" i="2"/>
  <c r="P556" i="2"/>
  <c r="BI555" i="2"/>
  <c r="BH555" i="2"/>
  <c r="BG555" i="2"/>
  <c r="BF555" i="2"/>
  <c r="T555" i="2"/>
  <c r="R555" i="2"/>
  <c r="P555" i="2"/>
  <c r="BI554" i="2"/>
  <c r="BH554" i="2"/>
  <c r="BG554" i="2"/>
  <c r="BF554" i="2"/>
  <c r="T554" i="2"/>
  <c r="R554" i="2"/>
  <c r="P554" i="2"/>
  <c r="BI553" i="2"/>
  <c r="BH553" i="2"/>
  <c r="BG553" i="2"/>
  <c r="BF553" i="2"/>
  <c r="T553" i="2"/>
  <c r="R553" i="2"/>
  <c r="P553" i="2"/>
  <c r="BI552" i="2"/>
  <c r="BH552" i="2"/>
  <c r="BG552" i="2"/>
  <c r="BF552" i="2"/>
  <c r="T552" i="2"/>
  <c r="R552" i="2"/>
  <c r="P552" i="2"/>
  <c r="BI551" i="2"/>
  <c r="BH551" i="2"/>
  <c r="BG551" i="2"/>
  <c r="BF551" i="2"/>
  <c r="T551" i="2"/>
  <c r="R551" i="2"/>
  <c r="P551" i="2"/>
  <c r="BI550" i="2"/>
  <c r="BH550" i="2"/>
  <c r="BG550" i="2"/>
  <c r="BF550" i="2"/>
  <c r="T550" i="2"/>
  <c r="R550" i="2"/>
  <c r="P550" i="2"/>
  <c r="BI549" i="2"/>
  <c r="BH549" i="2"/>
  <c r="BG549" i="2"/>
  <c r="BF549" i="2"/>
  <c r="T549" i="2"/>
  <c r="R549" i="2"/>
  <c r="P549" i="2"/>
  <c r="BI548" i="2"/>
  <c r="BH548" i="2"/>
  <c r="BG548" i="2"/>
  <c r="BF548" i="2"/>
  <c r="T548" i="2"/>
  <c r="R548" i="2"/>
  <c r="P548" i="2"/>
  <c r="BI547" i="2"/>
  <c r="BH547" i="2"/>
  <c r="BG547" i="2"/>
  <c r="BF547" i="2"/>
  <c r="T547" i="2"/>
  <c r="R547" i="2"/>
  <c r="P547" i="2"/>
  <c r="BI546" i="2"/>
  <c r="BH546" i="2"/>
  <c r="BG546" i="2"/>
  <c r="BF546" i="2"/>
  <c r="T546" i="2"/>
  <c r="R546" i="2"/>
  <c r="P546" i="2"/>
  <c r="BI545" i="2"/>
  <c r="BH545" i="2"/>
  <c r="BG545" i="2"/>
  <c r="BF545" i="2"/>
  <c r="T545" i="2"/>
  <c r="R545" i="2"/>
  <c r="P545" i="2"/>
  <c r="BI544" i="2"/>
  <c r="BH544" i="2"/>
  <c r="BG544" i="2"/>
  <c r="BF544" i="2"/>
  <c r="T544" i="2"/>
  <c r="R544" i="2"/>
  <c r="P544" i="2"/>
  <c r="BI543" i="2"/>
  <c r="BH543" i="2"/>
  <c r="BG543" i="2"/>
  <c r="BF543" i="2"/>
  <c r="T543" i="2"/>
  <c r="R543" i="2"/>
  <c r="P543" i="2"/>
  <c r="BI542" i="2"/>
  <c r="BH542" i="2"/>
  <c r="BG542" i="2"/>
  <c r="BF542" i="2"/>
  <c r="T542" i="2"/>
  <c r="R542" i="2"/>
  <c r="P542" i="2"/>
  <c r="BI541" i="2"/>
  <c r="BH541" i="2"/>
  <c r="BG541" i="2"/>
  <c r="BF541" i="2"/>
  <c r="T541" i="2"/>
  <c r="R541" i="2"/>
  <c r="P541" i="2"/>
  <c r="BI540" i="2"/>
  <c r="BH540" i="2"/>
  <c r="BG540" i="2"/>
  <c r="BF540" i="2"/>
  <c r="T540" i="2"/>
  <c r="R540" i="2"/>
  <c r="P540" i="2"/>
  <c r="BI539" i="2"/>
  <c r="BH539" i="2"/>
  <c r="BG539" i="2"/>
  <c r="BF539" i="2"/>
  <c r="T539" i="2"/>
  <c r="R539" i="2"/>
  <c r="P539" i="2"/>
  <c r="BI538" i="2"/>
  <c r="BH538" i="2"/>
  <c r="BG538" i="2"/>
  <c r="BF538" i="2"/>
  <c r="T538" i="2"/>
  <c r="R538" i="2"/>
  <c r="P538" i="2"/>
  <c r="BI537" i="2"/>
  <c r="BH537" i="2"/>
  <c r="BG537" i="2"/>
  <c r="BF537" i="2"/>
  <c r="T537" i="2"/>
  <c r="R537" i="2"/>
  <c r="P537" i="2"/>
  <c r="BI536" i="2"/>
  <c r="BH536" i="2"/>
  <c r="BG536" i="2"/>
  <c r="BF536" i="2"/>
  <c r="T536" i="2"/>
  <c r="R536" i="2"/>
  <c r="P536" i="2"/>
  <c r="BI535" i="2"/>
  <c r="BH535" i="2"/>
  <c r="BG535" i="2"/>
  <c r="BF535" i="2"/>
  <c r="T535" i="2"/>
  <c r="R535" i="2"/>
  <c r="P535" i="2"/>
  <c r="BI534" i="2"/>
  <c r="BH534" i="2"/>
  <c r="BG534" i="2"/>
  <c r="BF534" i="2"/>
  <c r="T534" i="2"/>
  <c r="R534" i="2"/>
  <c r="P534" i="2"/>
  <c r="BI533" i="2"/>
  <c r="BH533" i="2"/>
  <c r="BG533" i="2"/>
  <c r="BF533" i="2"/>
  <c r="T533" i="2"/>
  <c r="R533" i="2"/>
  <c r="P533" i="2"/>
  <c r="BI532" i="2"/>
  <c r="BH532" i="2"/>
  <c r="BG532" i="2"/>
  <c r="BF532" i="2"/>
  <c r="T532" i="2"/>
  <c r="R532" i="2"/>
  <c r="P532" i="2"/>
  <c r="BI531" i="2"/>
  <c r="BH531" i="2"/>
  <c r="BG531" i="2"/>
  <c r="BF531" i="2"/>
  <c r="T531" i="2"/>
  <c r="R531" i="2"/>
  <c r="P531" i="2"/>
  <c r="BI530" i="2"/>
  <c r="BH530" i="2"/>
  <c r="BG530" i="2"/>
  <c r="BF530" i="2"/>
  <c r="T530" i="2"/>
  <c r="R530" i="2"/>
  <c r="P530" i="2"/>
  <c r="BI529" i="2"/>
  <c r="BH529" i="2"/>
  <c r="BG529" i="2"/>
  <c r="BF529" i="2"/>
  <c r="T529" i="2"/>
  <c r="R529" i="2"/>
  <c r="P529" i="2"/>
  <c r="BI528" i="2"/>
  <c r="BH528" i="2"/>
  <c r="BG528" i="2"/>
  <c r="BF528" i="2"/>
  <c r="T528" i="2"/>
  <c r="R528" i="2"/>
  <c r="P528" i="2"/>
  <c r="BI527" i="2"/>
  <c r="BH527" i="2"/>
  <c r="BG527" i="2"/>
  <c r="BF527" i="2"/>
  <c r="T527" i="2"/>
  <c r="R527" i="2"/>
  <c r="P527" i="2"/>
  <c r="BI526" i="2"/>
  <c r="BH526" i="2"/>
  <c r="BG526" i="2"/>
  <c r="BF526" i="2"/>
  <c r="T526" i="2"/>
  <c r="R526" i="2"/>
  <c r="P526" i="2"/>
  <c r="BI525" i="2"/>
  <c r="BH525" i="2"/>
  <c r="BG525" i="2"/>
  <c r="BF525" i="2"/>
  <c r="T525" i="2"/>
  <c r="R525" i="2"/>
  <c r="P525" i="2"/>
  <c r="BI524" i="2"/>
  <c r="BH524" i="2"/>
  <c r="BG524" i="2"/>
  <c r="BF524" i="2"/>
  <c r="T524" i="2"/>
  <c r="R524" i="2"/>
  <c r="P524" i="2"/>
  <c r="BI523" i="2"/>
  <c r="BH523" i="2"/>
  <c r="BG523" i="2"/>
  <c r="BF523" i="2"/>
  <c r="T523" i="2"/>
  <c r="R523" i="2"/>
  <c r="P523" i="2"/>
  <c r="BI522" i="2"/>
  <c r="BH522" i="2"/>
  <c r="BG522" i="2"/>
  <c r="BF522" i="2"/>
  <c r="T522" i="2"/>
  <c r="R522" i="2"/>
  <c r="P522" i="2"/>
  <c r="BI521" i="2"/>
  <c r="BH521" i="2"/>
  <c r="BG521" i="2"/>
  <c r="BF521" i="2"/>
  <c r="T521" i="2"/>
  <c r="R521" i="2"/>
  <c r="P521" i="2"/>
  <c r="BI520" i="2"/>
  <c r="BH520" i="2"/>
  <c r="BG520" i="2"/>
  <c r="BF520" i="2"/>
  <c r="T520" i="2"/>
  <c r="R520" i="2"/>
  <c r="P520" i="2"/>
  <c r="BI519" i="2"/>
  <c r="BH519" i="2"/>
  <c r="BG519" i="2"/>
  <c r="BF519" i="2"/>
  <c r="T519" i="2"/>
  <c r="R519" i="2"/>
  <c r="P519" i="2"/>
  <c r="BI518" i="2"/>
  <c r="BH518" i="2"/>
  <c r="BG518" i="2"/>
  <c r="BF518" i="2"/>
  <c r="T518" i="2"/>
  <c r="R518" i="2"/>
  <c r="P518" i="2"/>
  <c r="BI517" i="2"/>
  <c r="BH517" i="2"/>
  <c r="BG517" i="2"/>
  <c r="BF517" i="2"/>
  <c r="T517" i="2"/>
  <c r="R517" i="2"/>
  <c r="P517" i="2"/>
  <c r="BI516" i="2"/>
  <c r="BH516" i="2"/>
  <c r="BG516" i="2"/>
  <c r="BF516" i="2"/>
  <c r="T516" i="2"/>
  <c r="R516" i="2"/>
  <c r="P516" i="2"/>
  <c r="BI515" i="2"/>
  <c r="BH515" i="2"/>
  <c r="BG515" i="2"/>
  <c r="BF515" i="2"/>
  <c r="T515" i="2"/>
  <c r="R515" i="2"/>
  <c r="P515" i="2"/>
  <c r="BI514" i="2"/>
  <c r="BH514" i="2"/>
  <c r="BG514" i="2"/>
  <c r="BF514" i="2"/>
  <c r="T514" i="2"/>
  <c r="R514" i="2"/>
  <c r="P514" i="2"/>
  <c r="BI513" i="2"/>
  <c r="BH513" i="2"/>
  <c r="BG513" i="2"/>
  <c r="BF513" i="2"/>
  <c r="T513" i="2"/>
  <c r="R513" i="2"/>
  <c r="P513" i="2"/>
  <c r="BI512" i="2"/>
  <c r="BH512" i="2"/>
  <c r="BG512" i="2"/>
  <c r="BF512" i="2"/>
  <c r="T512" i="2"/>
  <c r="R512" i="2"/>
  <c r="P512" i="2"/>
  <c r="BI511" i="2"/>
  <c r="BH511" i="2"/>
  <c r="BG511" i="2"/>
  <c r="BF511" i="2"/>
  <c r="T511" i="2"/>
  <c r="R511" i="2"/>
  <c r="P511" i="2"/>
  <c r="BI510" i="2"/>
  <c r="BH510" i="2"/>
  <c r="BG510" i="2"/>
  <c r="BF510" i="2"/>
  <c r="T510" i="2"/>
  <c r="R510" i="2"/>
  <c r="P510" i="2"/>
  <c r="BI509" i="2"/>
  <c r="BH509" i="2"/>
  <c r="BG509" i="2"/>
  <c r="BF509" i="2"/>
  <c r="T509" i="2"/>
  <c r="R509" i="2"/>
  <c r="P509" i="2"/>
  <c r="BI508" i="2"/>
  <c r="BH508" i="2"/>
  <c r="BG508" i="2"/>
  <c r="BF508" i="2"/>
  <c r="T508" i="2"/>
  <c r="R508" i="2"/>
  <c r="P508" i="2"/>
  <c r="BI507" i="2"/>
  <c r="BH507" i="2"/>
  <c r="BG507" i="2"/>
  <c r="BF507" i="2"/>
  <c r="T507" i="2"/>
  <c r="R507" i="2"/>
  <c r="P507" i="2"/>
  <c r="BI506" i="2"/>
  <c r="BH506" i="2"/>
  <c r="BG506" i="2"/>
  <c r="BF506" i="2"/>
  <c r="T506" i="2"/>
  <c r="R506" i="2"/>
  <c r="P506" i="2"/>
  <c r="BI505" i="2"/>
  <c r="BH505" i="2"/>
  <c r="BG505" i="2"/>
  <c r="BF505" i="2"/>
  <c r="T505" i="2"/>
  <c r="R505" i="2"/>
  <c r="P505" i="2"/>
  <c r="BI504" i="2"/>
  <c r="BH504" i="2"/>
  <c r="BG504" i="2"/>
  <c r="BF504" i="2"/>
  <c r="T504" i="2"/>
  <c r="R504" i="2"/>
  <c r="P504" i="2"/>
  <c r="BI503" i="2"/>
  <c r="BH503" i="2"/>
  <c r="BG503" i="2"/>
  <c r="BF503" i="2"/>
  <c r="T503" i="2"/>
  <c r="R503" i="2"/>
  <c r="P503" i="2"/>
  <c r="BI502" i="2"/>
  <c r="BH502" i="2"/>
  <c r="BG502" i="2"/>
  <c r="BF502" i="2"/>
  <c r="T502" i="2"/>
  <c r="R502" i="2"/>
  <c r="P502" i="2"/>
  <c r="BI501" i="2"/>
  <c r="BH501" i="2"/>
  <c r="BG501" i="2"/>
  <c r="BF501" i="2"/>
  <c r="T501" i="2"/>
  <c r="R501" i="2"/>
  <c r="P501" i="2"/>
  <c r="BI500" i="2"/>
  <c r="BH500" i="2"/>
  <c r="BG500" i="2"/>
  <c r="BF500" i="2"/>
  <c r="T500" i="2"/>
  <c r="R500" i="2"/>
  <c r="P500" i="2"/>
  <c r="BI499" i="2"/>
  <c r="BH499" i="2"/>
  <c r="BG499" i="2"/>
  <c r="BF499" i="2"/>
  <c r="T499" i="2"/>
  <c r="R499" i="2"/>
  <c r="P499" i="2"/>
  <c r="BI498" i="2"/>
  <c r="BH498" i="2"/>
  <c r="BG498" i="2"/>
  <c r="BF498" i="2"/>
  <c r="T498" i="2"/>
  <c r="R498" i="2"/>
  <c r="P498" i="2"/>
  <c r="BI497" i="2"/>
  <c r="BH497" i="2"/>
  <c r="BG497" i="2"/>
  <c r="BF497" i="2"/>
  <c r="T497" i="2"/>
  <c r="R497" i="2"/>
  <c r="P497" i="2"/>
  <c r="BI496" i="2"/>
  <c r="BH496" i="2"/>
  <c r="BG496" i="2"/>
  <c r="BF496" i="2"/>
  <c r="T496" i="2"/>
  <c r="R496" i="2"/>
  <c r="P496" i="2"/>
  <c r="BI495" i="2"/>
  <c r="BH495" i="2"/>
  <c r="BG495" i="2"/>
  <c r="BF495" i="2"/>
  <c r="T495" i="2"/>
  <c r="R495" i="2"/>
  <c r="P495" i="2"/>
  <c r="BI494" i="2"/>
  <c r="BH494" i="2"/>
  <c r="BG494" i="2"/>
  <c r="BF494" i="2"/>
  <c r="T494" i="2"/>
  <c r="R494" i="2"/>
  <c r="P494" i="2"/>
  <c r="BI493" i="2"/>
  <c r="BH493" i="2"/>
  <c r="BG493" i="2"/>
  <c r="BF493" i="2"/>
  <c r="T493" i="2"/>
  <c r="R493" i="2"/>
  <c r="P493" i="2"/>
  <c r="BI492" i="2"/>
  <c r="BH492" i="2"/>
  <c r="BG492" i="2"/>
  <c r="BF492" i="2"/>
  <c r="T492" i="2"/>
  <c r="R492" i="2"/>
  <c r="P492" i="2"/>
  <c r="BI491" i="2"/>
  <c r="BH491" i="2"/>
  <c r="BG491" i="2"/>
  <c r="BF491" i="2"/>
  <c r="T491" i="2"/>
  <c r="R491" i="2"/>
  <c r="P491" i="2"/>
  <c r="BI490" i="2"/>
  <c r="BH490" i="2"/>
  <c r="BG490" i="2"/>
  <c r="BF490" i="2"/>
  <c r="T490" i="2"/>
  <c r="R490" i="2"/>
  <c r="P490" i="2"/>
  <c r="BI489" i="2"/>
  <c r="BH489" i="2"/>
  <c r="BG489" i="2"/>
  <c r="BF489" i="2"/>
  <c r="T489" i="2"/>
  <c r="R489" i="2"/>
  <c r="P489" i="2"/>
  <c r="BI488" i="2"/>
  <c r="BH488" i="2"/>
  <c r="BG488" i="2"/>
  <c r="BF488" i="2"/>
  <c r="T488" i="2"/>
  <c r="R488" i="2"/>
  <c r="P488" i="2"/>
  <c r="BI487" i="2"/>
  <c r="BH487" i="2"/>
  <c r="BG487" i="2"/>
  <c r="BF487" i="2"/>
  <c r="T487" i="2"/>
  <c r="R487" i="2"/>
  <c r="P487" i="2"/>
  <c r="BI486" i="2"/>
  <c r="BH486" i="2"/>
  <c r="BG486" i="2"/>
  <c r="BF486" i="2"/>
  <c r="T486" i="2"/>
  <c r="R486" i="2"/>
  <c r="P486" i="2"/>
  <c r="BI485" i="2"/>
  <c r="BH485" i="2"/>
  <c r="BG485" i="2"/>
  <c r="BF485" i="2"/>
  <c r="T485" i="2"/>
  <c r="R485" i="2"/>
  <c r="P485" i="2"/>
  <c r="BI484" i="2"/>
  <c r="BH484" i="2"/>
  <c r="BG484" i="2"/>
  <c r="BF484" i="2"/>
  <c r="T484" i="2"/>
  <c r="R484" i="2"/>
  <c r="P484" i="2"/>
  <c r="BI483" i="2"/>
  <c r="BH483" i="2"/>
  <c r="BG483" i="2"/>
  <c r="BF483" i="2"/>
  <c r="T483" i="2"/>
  <c r="R483" i="2"/>
  <c r="P483" i="2"/>
  <c r="BI482" i="2"/>
  <c r="BH482" i="2"/>
  <c r="BG482" i="2"/>
  <c r="BF482" i="2"/>
  <c r="T482" i="2"/>
  <c r="R482" i="2"/>
  <c r="P482" i="2"/>
  <c r="BI481" i="2"/>
  <c r="BH481" i="2"/>
  <c r="BG481" i="2"/>
  <c r="BF481" i="2"/>
  <c r="T481" i="2"/>
  <c r="R481" i="2"/>
  <c r="P481" i="2"/>
  <c r="BI480" i="2"/>
  <c r="BH480" i="2"/>
  <c r="BG480" i="2"/>
  <c r="BF480" i="2"/>
  <c r="T480" i="2"/>
  <c r="R480" i="2"/>
  <c r="P480" i="2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7" i="2"/>
  <c r="BH477" i="2"/>
  <c r="BG477" i="2"/>
  <c r="BF477" i="2"/>
  <c r="T477" i="2"/>
  <c r="R477" i="2"/>
  <c r="P477" i="2"/>
  <c r="BI476" i="2"/>
  <c r="BH476" i="2"/>
  <c r="BG476" i="2"/>
  <c r="BF476" i="2"/>
  <c r="T476" i="2"/>
  <c r="R476" i="2"/>
  <c r="P476" i="2"/>
  <c r="BI475" i="2"/>
  <c r="BH475" i="2"/>
  <c r="BG475" i="2"/>
  <c r="BF475" i="2"/>
  <c r="T475" i="2"/>
  <c r="R475" i="2"/>
  <c r="P475" i="2"/>
  <c r="BI474" i="2"/>
  <c r="BH474" i="2"/>
  <c r="BG474" i="2"/>
  <c r="BF474" i="2"/>
  <c r="T474" i="2"/>
  <c r="R474" i="2"/>
  <c r="P474" i="2"/>
  <c r="BI473" i="2"/>
  <c r="BH473" i="2"/>
  <c r="BG473" i="2"/>
  <c r="BF473" i="2"/>
  <c r="T473" i="2"/>
  <c r="R473" i="2"/>
  <c r="P473" i="2"/>
  <c r="BI472" i="2"/>
  <c r="BH472" i="2"/>
  <c r="BG472" i="2"/>
  <c r="BF472" i="2"/>
  <c r="T472" i="2"/>
  <c r="R472" i="2"/>
  <c r="P472" i="2"/>
  <c r="BI471" i="2"/>
  <c r="BH471" i="2"/>
  <c r="BG471" i="2"/>
  <c r="BF471" i="2"/>
  <c r="T471" i="2"/>
  <c r="R471" i="2"/>
  <c r="P471" i="2"/>
  <c r="BI470" i="2"/>
  <c r="BH470" i="2"/>
  <c r="BG470" i="2"/>
  <c r="BF470" i="2"/>
  <c r="T470" i="2"/>
  <c r="R470" i="2"/>
  <c r="P470" i="2"/>
  <c r="BI469" i="2"/>
  <c r="BH469" i="2"/>
  <c r="BG469" i="2"/>
  <c r="BF469" i="2"/>
  <c r="T469" i="2"/>
  <c r="R469" i="2"/>
  <c r="P469" i="2"/>
  <c r="BI468" i="2"/>
  <c r="BH468" i="2"/>
  <c r="BG468" i="2"/>
  <c r="BF468" i="2"/>
  <c r="T468" i="2"/>
  <c r="R468" i="2"/>
  <c r="P468" i="2"/>
  <c r="BI467" i="2"/>
  <c r="BH467" i="2"/>
  <c r="BG467" i="2"/>
  <c r="BF467" i="2"/>
  <c r="T467" i="2"/>
  <c r="R467" i="2"/>
  <c r="P467" i="2"/>
  <c r="BI466" i="2"/>
  <c r="BH466" i="2"/>
  <c r="BG466" i="2"/>
  <c r="BF466" i="2"/>
  <c r="T466" i="2"/>
  <c r="R466" i="2"/>
  <c r="P466" i="2"/>
  <c r="BI465" i="2"/>
  <c r="BH465" i="2"/>
  <c r="BG465" i="2"/>
  <c r="BF465" i="2"/>
  <c r="T465" i="2"/>
  <c r="R465" i="2"/>
  <c r="P465" i="2"/>
  <c r="BI464" i="2"/>
  <c r="BH464" i="2"/>
  <c r="BG464" i="2"/>
  <c r="BF464" i="2"/>
  <c r="T464" i="2"/>
  <c r="R464" i="2"/>
  <c r="P464" i="2"/>
  <c r="BI463" i="2"/>
  <c r="BH463" i="2"/>
  <c r="BG463" i="2"/>
  <c r="BF463" i="2"/>
  <c r="T463" i="2"/>
  <c r="R463" i="2"/>
  <c r="P463" i="2"/>
  <c r="BI462" i="2"/>
  <c r="BH462" i="2"/>
  <c r="BG462" i="2"/>
  <c r="BF462" i="2"/>
  <c r="T462" i="2"/>
  <c r="R462" i="2"/>
  <c r="P462" i="2"/>
  <c r="BI461" i="2"/>
  <c r="BH461" i="2"/>
  <c r="BG461" i="2"/>
  <c r="BF461" i="2"/>
  <c r="T461" i="2"/>
  <c r="R461" i="2"/>
  <c r="P461" i="2"/>
  <c r="BI460" i="2"/>
  <c r="BH460" i="2"/>
  <c r="BG460" i="2"/>
  <c r="BF460" i="2"/>
  <c r="T460" i="2"/>
  <c r="R460" i="2"/>
  <c r="P460" i="2"/>
  <c r="BI459" i="2"/>
  <c r="BH459" i="2"/>
  <c r="BG459" i="2"/>
  <c r="BF459" i="2"/>
  <c r="T459" i="2"/>
  <c r="R459" i="2"/>
  <c r="P459" i="2"/>
  <c r="BI458" i="2"/>
  <c r="BH458" i="2"/>
  <c r="BG458" i="2"/>
  <c r="BF458" i="2"/>
  <c r="T458" i="2"/>
  <c r="R458" i="2"/>
  <c r="P458" i="2"/>
  <c r="BI457" i="2"/>
  <c r="BH457" i="2"/>
  <c r="BG457" i="2"/>
  <c r="BF457" i="2"/>
  <c r="T457" i="2"/>
  <c r="R457" i="2"/>
  <c r="P457" i="2"/>
  <c r="BI456" i="2"/>
  <c r="BH456" i="2"/>
  <c r="BG456" i="2"/>
  <c r="BF456" i="2"/>
  <c r="T456" i="2"/>
  <c r="R456" i="2"/>
  <c r="P456" i="2"/>
  <c r="BI455" i="2"/>
  <c r="BH455" i="2"/>
  <c r="BG455" i="2"/>
  <c r="BF455" i="2"/>
  <c r="T455" i="2"/>
  <c r="R455" i="2"/>
  <c r="P455" i="2"/>
  <c r="BI454" i="2"/>
  <c r="BH454" i="2"/>
  <c r="BG454" i="2"/>
  <c r="BF454" i="2"/>
  <c r="T454" i="2"/>
  <c r="R454" i="2"/>
  <c r="P454" i="2"/>
  <c r="BI453" i="2"/>
  <c r="BH453" i="2"/>
  <c r="BG453" i="2"/>
  <c r="BF453" i="2"/>
  <c r="T453" i="2"/>
  <c r="R453" i="2"/>
  <c r="P453" i="2"/>
  <c r="BI452" i="2"/>
  <c r="BH452" i="2"/>
  <c r="BG452" i="2"/>
  <c r="BF452" i="2"/>
  <c r="T452" i="2"/>
  <c r="R452" i="2"/>
  <c r="P452" i="2"/>
  <c r="BI451" i="2"/>
  <c r="BH451" i="2"/>
  <c r="BG451" i="2"/>
  <c r="BF451" i="2"/>
  <c r="T451" i="2"/>
  <c r="R451" i="2"/>
  <c r="P451" i="2"/>
  <c r="BI450" i="2"/>
  <c r="BH450" i="2"/>
  <c r="BG450" i="2"/>
  <c r="BF450" i="2"/>
  <c r="T450" i="2"/>
  <c r="R450" i="2"/>
  <c r="P450" i="2"/>
  <c r="BI449" i="2"/>
  <c r="BH449" i="2"/>
  <c r="BG449" i="2"/>
  <c r="BF449" i="2"/>
  <c r="T449" i="2"/>
  <c r="R449" i="2"/>
  <c r="P449" i="2"/>
  <c r="BI448" i="2"/>
  <c r="BH448" i="2"/>
  <c r="BG448" i="2"/>
  <c r="BF448" i="2"/>
  <c r="T448" i="2"/>
  <c r="R448" i="2"/>
  <c r="P448" i="2"/>
  <c r="BI447" i="2"/>
  <c r="BH447" i="2"/>
  <c r="BG447" i="2"/>
  <c r="BF447" i="2"/>
  <c r="T447" i="2"/>
  <c r="R447" i="2"/>
  <c r="P447" i="2"/>
  <c r="BI446" i="2"/>
  <c r="BH446" i="2"/>
  <c r="BG446" i="2"/>
  <c r="BF446" i="2"/>
  <c r="T446" i="2"/>
  <c r="R446" i="2"/>
  <c r="P446" i="2"/>
  <c r="BI445" i="2"/>
  <c r="BH445" i="2"/>
  <c r="BG445" i="2"/>
  <c r="BF445" i="2"/>
  <c r="T445" i="2"/>
  <c r="R445" i="2"/>
  <c r="P445" i="2"/>
  <c r="BI444" i="2"/>
  <c r="BH444" i="2"/>
  <c r="BG444" i="2"/>
  <c r="BF444" i="2"/>
  <c r="T444" i="2"/>
  <c r="R444" i="2"/>
  <c r="P444" i="2"/>
  <c r="BI443" i="2"/>
  <c r="BH443" i="2"/>
  <c r="BG443" i="2"/>
  <c r="BF443" i="2"/>
  <c r="T443" i="2"/>
  <c r="R443" i="2"/>
  <c r="P443" i="2"/>
  <c r="BI442" i="2"/>
  <c r="BH442" i="2"/>
  <c r="BG442" i="2"/>
  <c r="BF442" i="2"/>
  <c r="T442" i="2"/>
  <c r="R442" i="2"/>
  <c r="P442" i="2"/>
  <c r="BI441" i="2"/>
  <c r="BH441" i="2"/>
  <c r="BG441" i="2"/>
  <c r="BF441" i="2"/>
  <c r="T441" i="2"/>
  <c r="R441" i="2"/>
  <c r="P441" i="2"/>
  <c r="BI440" i="2"/>
  <c r="BH440" i="2"/>
  <c r="BG440" i="2"/>
  <c r="BF440" i="2"/>
  <c r="T440" i="2"/>
  <c r="R440" i="2"/>
  <c r="P440" i="2"/>
  <c r="BI439" i="2"/>
  <c r="BH439" i="2"/>
  <c r="BG439" i="2"/>
  <c r="BF439" i="2"/>
  <c r="T439" i="2"/>
  <c r="R439" i="2"/>
  <c r="P439" i="2"/>
  <c r="BI438" i="2"/>
  <c r="BH438" i="2"/>
  <c r="BG438" i="2"/>
  <c r="BF438" i="2"/>
  <c r="T438" i="2"/>
  <c r="R438" i="2"/>
  <c r="P438" i="2"/>
  <c r="BI437" i="2"/>
  <c r="BH437" i="2"/>
  <c r="BG437" i="2"/>
  <c r="BF437" i="2"/>
  <c r="T437" i="2"/>
  <c r="R437" i="2"/>
  <c r="P437" i="2"/>
  <c r="BI436" i="2"/>
  <c r="BH436" i="2"/>
  <c r="BG436" i="2"/>
  <c r="BF436" i="2"/>
  <c r="T436" i="2"/>
  <c r="R436" i="2"/>
  <c r="P436" i="2"/>
  <c r="BI435" i="2"/>
  <c r="BH435" i="2"/>
  <c r="BG435" i="2"/>
  <c r="BF435" i="2"/>
  <c r="T435" i="2"/>
  <c r="R435" i="2"/>
  <c r="P435" i="2"/>
  <c r="BI434" i="2"/>
  <c r="BH434" i="2"/>
  <c r="BG434" i="2"/>
  <c r="BF434" i="2"/>
  <c r="T434" i="2"/>
  <c r="R434" i="2"/>
  <c r="P434" i="2"/>
  <c r="BI433" i="2"/>
  <c r="BH433" i="2"/>
  <c r="BG433" i="2"/>
  <c r="BF433" i="2"/>
  <c r="T433" i="2"/>
  <c r="R433" i="2"/>
  <c r="P433" i="2"/>
  <c r="BI432" i="2"/>
  <c r="BH432" i="2"/>
  <c r="BG432" i="2"/>
  <c r="BF432" i="2"/>
  <c r="T432" i="2"/>
  <c r="R432" i="2"/>
  <c r="P432" i="2"/>
  <c r="BI431" i="2"/>
  <c r="BH431" i="2"/>
  <c r="BG431" i="2"/>
  <c r="BF431" i="2"/>
  <c r="T431" i="2"/>
  <c r="R431" i="2"/>
  <c r="P431" i="2"/>
  <c r="BI430" i="2"/>
  <c r="BH430" i="2"/>
  <c r="BG430" i="2"/>
  <c r="BF430" i="2"/>
  <c r="T430" i="2"/>
  <c r="R430" i="2"/>
  <c r="P430" i="2"/>
  <c r="BI429" i="2"/>
  <c r="BH429" i="2"/>
  <c r="BG429" i="2"/>
  <c r="BF429" i="2"/>
  <c r="T429" i="2"/>
  <c r="R429" i="2"/>
  <c r="P429" i="2"/>
  <c r="BI428" i="2"/>
  <c r="BH428" i="2"/>
  <c r="BG428" i="2"/>
  <c r="BF428" i="2"/>
  <c r="T428" i="2"/>
  <c r="R428" i="2"/>
  <c r="P428" i="2"/>
  <c r="BI427" i="2"/>
  <c r="BH427" i="2"/>
  <c r="BG427" i="2"/>
  <c r="BF427" i="2"/>
  <c r="T427" i="2"/>
  <c r="R427" i="2"/>
  <c r="P427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4" i="2"/>
  <c r="BH424" i="2"/>
  <c r="BG424" i="2"/>
  <c r="BF424" i="2"/>
  <c r="T424" i="2"/>
  <c r="R424" i="2"/>
  <c r="P424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21" i="2"/>
  <c r="BH421" i="2"/>
  <c r="BG421" i="2"/>
  <c r="BF421" i="2"/>
  <c r="T421" i="2"/>
  <c r="R421" i="2"/>
  <c r="P421" i="2"/>
  <c r="BI420" i="2"/>
  <c r="BH420" i="2"/>
  <c r="BG420" i="2"/>
  <c r="BF420" i="2"/>
  <c r="T420" i="2"/>
  <c r="R420" i="2"/>
  <c r="P420" i="2"/>
  <c r="BI419" i="2"/>
  <c r="BH419" i="2"/>
  <c r="BG419" i="2"/>
  <c r="BF419" i="2"/>
  <c r="T419" i="2"/>
  <c r="R419" i="2"/>
  <c r="P419" i="2"/>
  <c r="BI418" i="2"/>
  <c r="BH418" i="2"/>
  <c r="BG418" i="2"/>
  <c r="BF418" i="2"/>
  <c r="T418" i="2"/>
  <c r="R418" i="2"/>
  <c r="P418" i="2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4" i="2"/>
  <c r="BH414" i="2"/>
  <c r="BG414" i="2"/>
  <c r="BF414" i="2"/>
  <c r="T414" i="2"/>
  <c r="R414" i="2"/>
  <c r="P414" i="2"/>
  <c r="BI413" i="2"/>
  <c r="BH413" i="2"/>
  <c r="BG413" i="2"/>
  <c r="BF413" i="2"/>
  <c r="T413" i="2"/>
  <c r="R413" i="2"/>
  <c r="P413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10" i="2"/>
  <c r="BH410" i="2"/>
  <c r="BG410" i="2"/>
  <c r="BF410" i="2"/>
  <c r="T410" i="2"/>
  <c r="R410" i="2"/>
  <c r="P410" i="2"/>
  <c r="BI409" i="2"/>
  <c r="BH409" i="2"/>
  <c r="BG409" i="2"/>
  <c r="BF409" i="2"/>
  <c r="T409" i="2"/>
  <c r="R409" i="2"/>
  <c r="P409" i="2"/>
  <c r="BI408" i="2"/>
  <c r="BH408" i="2"/>
  <c r="BG408" i="2"/>
  <c r="BF408" i="2"/>
  <c r="T408" i="2"/>
  <c r="R408" i="2"/>
  <c r="P408" i="2"/>
  <c r="BI407" i="2"/>
  <c r="BH407" i="2"/>
  <c r="BG407" i="2"/>
  <c r="BF407" i="2"/>
  <c r="T407" i="2"/>
  <c r="R407" i="2"/>
  <c r="P407" i="2"/>
  <c r="BI406" i="2"/>
  <c r="BH406" i="2"/>
  <c r="BG406" i="2"/>
  <c r="BF406" i="2"/>
  <c r="T406" i="2"/>
  <c r="R406" i="2"/>
  <c r="P406" i="2"/>
  <c r="BI405" i="2"/>
  <c r="BH405" i="2"/>
  <c r="BG405" i="2"/>
  <c r="BF405" i="2"/>
  <c r="T405" i="2"/>
  <c r="R405" i="2"/>
  <c r="P405" i="2"/>
  <c r="BI404" i="2"/>
  <c r="BH404" i="2"/>
  <c r="BG404" i="2"/>
  <c r="BF404" i="2"/>
  <c r="T404" i="2"/>
  <c r="R404" i="2"/>
  <c r="P404" i="2"/>
  <c r="BI403" i="2"/>
  <c r="BH403" i="2"/>
  <c r="BG403" i="2"/>
  <c r="BF403" i="2"/>
  <c r="T403" i="2"/>
  <c r="R403" i="2"/>
  <c r="P403" i="2"/>
  <c r="BI402" i="2"/>
  <c r="BH402" i="2"/>
  <c r="BG402" i="2"/>
  <c r="BF402" i="2"/>
  <c r="T402" i="2"/>
  <c r="R402" i="2"/>
  <c r="P402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7" i="2"/>
  <c r="BH397" i="2"/>
  <c r="BG397" i="2"/>
  <c r="BF397" i="2"/>
  <c r="T397" i="2"/>
  <c r="R397" i="2"/>
  <c r="P397" i="2"/>
  <c r="BI396" i="2"/>
  <c r="BH396" i="2"/>
  <c r="BG396" i="2"/>
  <c r="BF396" i="2"/>
  <c r="T396" i="2"/>
  <c r="R396" i="2"/>
  <c r="P396" i="2"/>
  <c r="BI395" i="2"/>
  <c r="BH395" i="2"/>
  <c r="BG395" i="2"/>
  <c r="BF395" i="2"/>
  <c r="T395" i="2"/>
  <c r="R395" i="2"/>
  <c r="P395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2" i="2"/>
  <c r="BH392" i="2"/>
  <c r="BG392" i="2"/>
  <c r="BF392" i="2"/>
  <c r="T392" i="2"/>
  <c r="R392" i="2"/>
  <c r="P392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9" i="2"/>
  <c r="BH389" i="2"/>
  <c r="BG389" i="2"/>
  <c r="BF389" i="2"/>
  <c r="T389" i="2"/>
  <c r="R389" i="2"/>
  <c r="P389" i="2"/>
  <c r="BI388" i="2"/>
  <c r="BH388" i="2"/>
  <c r="BG388" i="2"/>
  <c r="BF388" i="2"/>
  <c r="T388" i="2"/>
  <c r="R388" i="2"/>
  <c r="P388" i="2"/>
  <c r="BI387" i="2"/>
  <c r="BH387" i="2"/>
  <c r="BG387" i="2"/>
  <c r="BF387" i="2"/>
  <c r="T387" i="2"/>
  <c r="R387" i="2"/>
  <c r="P387" i="2"/>
  <c r="BI386" i="2"/>
  <c r="BH386" i="2"/>
  <c r="BG386" i="2"/>
  <c r="BF386" i="2"/>
  <c r="T386" i="2"/>
  <c r="R386" i="2"/>
  <c r="P386" i="2"/>
  <c r="BI385" i="2"/>
  <c r="BH385" i="2"/>
  <c r="BG385" i="2"/>
  <c r="BF385" i="2"/>
  <c r="T385" i="2"/>
  <c r="R385" i="2"/>
  <c r="P385" i="2"/>
  <c r="BI384" i="2"/>
  <c r="BH384" i="2"/>
  <c r="BG384" i="2"/>
  <c r="BF384" i="2"/>
  <c r="T384" i="2"/>
  <c r="R384" i="2"/>
  <c r="P384" i="2"/>
  <c r="BI383" i="2"/>
  <c r="BH383" i="2"/>
  <c r="BG383" i="2"/>
  <c r="BF383" i="2"/>
  <c r="T383" i="2"/>
  <c r="R383" i="2"/>
  <c r="P383" i="2"/>
  <c r="BI382" i="2"/>
  <c r="BH382" i="2"/>
  <c r="BG382" i="2"/>
  <c r="BF382" i="2"/>
  <c r="T382" i="2"/>
  <c r="R382" i="2"/>
  <c r="P382" i="2"/>
  <c r="BI381" i="2"/>
  <c r="BH381" i="2"/>
  <c r="BG381" i="2"/>
  <c r="BF381" i="2"/>
  <c r="T381" i="2"/>
  <c r="R381" i="2"/>
  <c r="P381" i="2"/>
  <c r="BI380" i="2"/>
  <c r="BH380" i="2"/>
  <c r="BG380" i="2"/>
  <c r="BF380" i="2"/>
  <c r="T380" i="2"/>
  <c r="R380" i="2"/>
  <c r="P380" i="2"/>
  <c r="BI379" i="2"/>
  <c r="BH379" i="2"/>
  <c r="BG379" i="2"/>
  <c r="BF379" i="2"/>
  <c r="T379" i="2"/>
  <c r="R379" i="2"/>
  <c r="P379" i="2"/>
  <c r="BI378" i="2"/>
  <c r="BH378" i="2"/>
  <c r="BG378" i="2"/>
  <c r="BF378" i="2"/>
  <c r="T378" i="2"/>
  <c r="R378" i="2"/>
  <c r="P378" i="2"/>
  <c r="BI377" i="2"/>
  <c r="BH377" i="2"/>
  <c r="BG377" i="2"/>
  <c r="BF377" i="2"/>
  <c r="T377" i="2"/>
  <c r="R377" i="2"/>
  <c r="P377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72" i="2"/>
  <c r="BH372" i="2"/>
  <c r="BG372" i="2"/>
  <c r="BF372" i="2"/>
  <c r="T372" i="2"/>
  <c r="R372" i="2"/>
  <c r="P372" i="2"/>
  <c r="BI371" i="2"/>
  <c r="BH371" i="2"/>
  <c r="BG371" i="2"/>
  <c r="BF371" i="2"/>
  <c r="T371" i="2"/>
  <c r="R371" i="2"/>
  <c r="P371" i="2"/>
  <c r="BI370" i="2"/>
  <c r="BH370" i="2"/>
  <c r="BG370" i="2"/>
  <c r="BF370" i="2"/>
  <c r="T370" i="2"/>
  <c r="R370" i="2"/>
  <c r="P370" i="2"/>
  <c r="BI369" i="2"/>
  <c r="BH369" i="2"/>
  <c r="BG369" i="2"/>
  <c r="BF369" i="2"/>
  <c r="T369" i="2"/>
  <c r="R369" i="2"/>
  <c r="P369" i="2"/>
  <c r="BI368" i="2"/>
  <c r="BH368" i="2"/>
  <c r="BG368" i="2"/>
  <c r="BF368" i="2"/>
  <c r="T368" i="2"/>
  <c r="R368" i="2"/>
  <c r="P368" i="2"/>
  <c r="BI367" i="2"/>
  <c r="BH367" i="2"/>
  <c r="BG367" i="2"/>
  <c r="BF367" i="2"/>
  <c r="T367" i="2"/>
  <c r="R367" i="2"/>
  <c r="P367" i="2"/>
  <c r="BI366" i="2"/>
  <c r="BH366" i="2"/>
  <c r="BG366" i="2"/>
  <c r="BF366" i="2"/>
  <c r="T366" i="2"/>
  <c r="R366" i="2"/>
  <c r="P366" i="2"/>
  <c r="BI365" i="2"/>
  <c r="BH365" i="2"/>
  <c r="BG365" i="2"/>
  <c r="BF365" i="2"/>
  <c r="T365" i="2"/>
  <c r="R365" i="2"/>
  <c r="P365" i="2"/>
  <c r="BI364" i="2"/>
  <c r="BH364" i="2"/>
  <c r="BG364" i="2"/>
  <c r="BF364" i="2"/>
  <c r="T364" i="2"/>
  <c r="R364" i="2"/>
  <c r="P364" i="2"/>
  <c r="BI363" i="2"/>
  <c r="BH363" i="2"/>
  <c r="BG363" i="2"/>
  <c r="BF363" i="2"/>
  <c r="T363" i="2"/>
  <c r="R363" i="2"/>
  <c r="P363" i="2"/>
  <c r="BI362" i="2"/>
  <c r="BH362" i="2"/>
  <c r="BG362" i="2"/>
  <c r="BF362" i="2"/>
  <c r="T362" i="2"/>
  <c r="R362" i="2"/>
  <c r="P362" i="2"/>
  <c r="BI361" i="2"/>
  <c r="BH361" i="2"/>
  <c r="BG361" i="2"/>
  <c r="BF361" i="2"/>
  <c r="T361" i="2"/>
  <c r="R361" i="2"/>
  <c r="P361" i="2"/>
  <c r="BI360" i="2"/>
  <c r="BH360" i="2"/>
  <c r="BG360" i="2"/>
  <c r="BF360" i="2"/>
  <c r="T360" i="2"/>
  <c r="R360" i="2"/>
  <c r="P360" i="2"/>
  <c r="BI359" i="2"/>
  <c r="BH359" i="2"/>
  <c r="BG359" i="2"/>
  <c r="BF359" i="2"/>
  <c r="T359" i="2"/>
  <c r="R359" i="2"/>
  <c r="P359" i="2"/>
  <c r="BI358" i="2"/>
  <c r="BH358" i="2"/>
  <c r="BG358" i="2"/>
  <c r="BF358" i="2"/>
  <c r="T358" i="2"/>
  <c r="R358" i="2"/>
  <c r="P358" i="2"/>
  <c r="BI357" i="2"/>
  <c r="BH357" i="2"/>
  <c r="BG357" i="2"/>
  <c r="BF357" i="2"/>
  <c r="T357" i="2"/>
  <c r="R357" i="2"/>
  <c r="P357" i="2"/>
  <c r="BI356" i="2"/>
  <c r="BH356" i="2"/>
  <c r="BG356" i="2"/>
  <c r="BF356" i="2"/>
  <c r="T356" i="2"/>
  <c r="R356" i="2"/>
  <c r="P356" i="2"/>
  <c r="BI355" i="2"/>
  <c r="BH355" i="2"/>
  <c r="BG355" i="2"/>
  <c r="BF355" i="2"/>
  <c r="T355" i="2"/>
  <c r="R355" i="2"/>
  <c r="P355" i="2"/>
  <c r="BI354" i="2"/>
  <c r="BH354" i="2"/>
  <c r="BG354" i="2"/>
  <c r="BF354" i="2"/>
  <c r="T354" i="2"/>
  <c r="R354" i="2"/>
  <c r="P354" i="2"/>
  <c r="BI353" i="2"/>
  <c r="BH353" i="2"/>
  <c r="BG353" i="2"/>
  <c r="BF353" i="2"/>
  <c r="T353" i="2"/>
  <c r="R353" i="2"/>
  <c r="P353" i="2"/>
  <c r="BI352" i="2"/>
  <c r="BH352" i="2"/>
  <c r="BG352" i="2"/>
  <c r="BF352" i="2"/>
  <c r="T352" i="2"/>
  <c r="R352" i="2"/>
  <c r="P352" i="2"/>
  <c r="BI351" i="2"/>
  <c r="BH351" i="2"/>
  <c r="BG351" i="2"/>
  <c r="BF351" i="2"/>
  <c r="T351" i="2"/>
  <c r="R351" i="2"/>
  <c r="P351" i="2"/>
  <c r="BI350" i="2"/>
  <c r="BH350" i="2"/>
  <c r="BG350" i="2"/>
  <c r="BF350" i="2"/>
  <c r="T350" i="2"/>
  <c r="R350" i="2"/>
  <c r="P350" i="2"/>
  <c r="BI349" i="2"/>
  <c r="BH349" i="2"/>
  <c r="BG349" i="2"/>
  <c r="BF349" i="2"/>
  <c r="T349" i="2"/>
  <c r="R349" i="2"/>
  <c r="P349" i="2"/>
  <c r="BI348" i="2"/>
  <c r="BH348" i="2"/>
  <c r="BG348" i="2"/>
  <c r="BF348" i="2"/>
  <c r="T348" i="2"/>
  <c r="R348" i="2"/>
  <c r="P348" i="2"/>
  <c r="BI347" i="2"/>
  <c r="BH347" i="2"/>
  <c r="BG347" i="2"/>
  <c r="BF347" i="2"/>
  <c r="T347" i="2"/>
  <c r="R347" i="2"/>
  <c r="P347" i="2"/>
  <c r="BI346" i="2"/>
  <c r="BH346" i="2"/>
  <c r="BG346" i="2"/>
  <c r="BF346" i="2"/>
  <c r="T346" i="2"/>
  <c r="R346" i="2"/>
  <c r="P346" i="2"/>
  <c r="BI345" i="2"/>
  <c r="BH345" i="2"/>
  <c r="BG345" i="2"/>
  <c r="BF345" i="2"/>
  <c r="T345" i="2"/>
  <c r="R345" i="2"/>
  <c r="P345" i="2"/>
  <c r="BI344" i="2"/>
  <c r="BH344" i="2"/>
  <c r="BG344" i="2"/>
  <c r="BF344" i="2"/>
  <c r="T344" i="2"/>
  <c r="R344" i="2"/>
  <c r="P344" i="2"/>
  <c r="BI343" i="2"/>
  <c r="BH343" i="2"/>
  <c r="BG343" i="2"/>
  <c r="BF343" i="2"/>
  <c r="T343" i="2"/>
  <c r="R343" i="2"/>
  <c r="P343" i="2"/>
  <c r="BI342" i="2"/>
  <c r="BH342" i="2"/>
  <c r="BG342" i="2"/>
  <c r="BF342" i="2"/>
  <c r="T342" i="2"/>
  <c r="R342" i="2"/>
  <c r="P342" i="2"/>
  <c r="BI341" i="2"/>
  <c r="BH341" i="2"/>
  <c r="BG341" i="2"/>
  <c r="BF341" i="2"/>
  <c r="T341" i="2"/>
  <c r="R341" i="2"/>
  <c r="P341" i="2"/>
  <c r="BI340" i="2"/>
  <c r="BH340" i="2"/>
  <c r="BG340" i="2"/>
  <c r="BF340" i="2"/>
  <c r="T340" i="2"/>
  <c r="R340" i="2"/>
  <c r="P340" i="2"/>
  <c r="BI339" i="2"/>
  <c r="BH339" i="2"/>
  <c r="BG339" i="2"/>
  <c r="BF339" i="2"/>
  <c r="T339" i="2"/>
  <c r="R339" i="2"/>
  <c r="P339" i="2"/>
  <c r="BI338" i="2"/>
  <c r="BH338" i="2"/>
  <c r="BG338" i="2"/>
  <c r="BF338" i="2"/>
  <c r="T338" i="2"/>
  <c r="R338" i="2"/>
  <c r="P338" i="2"/>
  <c r="BI337" i="2"/>
  <c r="BH337" i="2"/>
  <c r="BG337" i="2"/>
  <c r="BF337" i="2"/>
  <c r="T337" i="2"/>
  <c r="R337" i="2"/>
  <c r="P337" i="2"/>
  <c r="BI336" i="2"/>
  <c r="BH336" i="2"/>
  <c r="BG336" i="2"/>
  <c r="BF336" i="2"/>
  <c r="T336" i="2"/>
  <c r="R336" i="2"/>
  <c r="P336" i="2"/>
  <c r="BI335" i="2"/>
  <c r="BH335" i="2"/>
  <c r="BG335" i="2"/>
  <c r="BF335" i="2"/>
  <c r="T335" i="2"/>
  <c r="R335" i="2"/>
  <c r="P335" i="2"/>
  <c r="BI334" i="2"/>
  <c r="BH334" i="2"/>
  <c r="BG334" i="2"/>
  <c r="BF334" i="2"/>
  <c r="T334" i="2"/>
  <c r="R334" i="2"/>
  <c r="P334" i="2"/>
  <c r="BI333" i="2"/>
  <c r="BH333" i="2"/>
  <c r="BG333" i="2"/>
  <c r="BF333" i="2"/>
  <c r="T333" i="2"/>
  <c r="R333" i="2"/>
  <c r="P333" i="2"/>
  <c r="BI332" i="2"/>
  <c r="BH332" i="2"/>
  <c r="BG332" i="2"/>
  <c r="BF332" i="2"/>
  <c r="T332" i="2"/>
  <c r="R332" i="2"/>
  <c r="P332" i="2"/>
  <c r="BI331" i="2"/>
  <c r="BH331" i="2"/>
  <c r="BG331" i="2"/>
  <c r="BF331" i="2"/>
  <c r="T331" i="2"/>
  <c r="R331" i="2"/>
  <c r="P331" i="2"/>
  <c r="BI330" i="2"/>
  <c r="BH330" i="2"/>
  <c r="BG330" i="2"/>
  <c r="BF330" i="2"/>
  <c r="T330" i="2"/>
  <c r="R330" i="2"/>
  <c r="P330" i="2"/>
  <c r="BI329" i="2"/>
  <c r="BH329" i="2"/>
  <c r="BG329" i="2"/>
  <c r="BF329" i="2"/>
  <c r="T329" i="2"/>
  <c r="R329" i="2"/>
  <c r="P329" i="2"/>
  <c r="BI328" i="2"/>
  <c r="BH328" i="2"/>
  <c r="BG328" i="2"/>
  <c r="BF328" i="2"/>
  <c r="T328" i="2"/>
  <c r="R328" i="2"/>
  <c r="P328" i="2"/>
  <c r="BI327" i="2"/>
  <c r="BH327" i="2"/>
  <c r="BG327" i="2"/>
  <c r="BF327" i="2"/>
  <c r="T327" i="2"/>
  <c r="R327" i="2"/>
  <c r="P327" i="2"/>
  <c r="BI326" i="2"/>
  <c r="BH326" i="2"/>
  <c r="BG326" i="2"/>
  <c r="BF326" i="2"/>
  <c r="T326" i="2"/>
  <c r="R326" i="2"/>
  <c r="P326" i="2"/>
  <c r="BI325" i="2"/>
  <c r="BH325" i="2"/>
  <c r="BG325" i="2"/>
  <c r="BF325" i="2"/>
  <c r="T325" i="2"/>
  <c r="R325" i="2"/>
  <c r="P325" i="2"/>
  <c r="BI324" i="2"/>
  <c r="BH324" i="2"/>
  <c r="BG324" i="2"/>
  <c r="BF324" i="2"/>
  <c r="T324" i="2"/>
  <c r="R324" i="2"/>
  <c r="P324" i="2"/>
  <c r="BI323" i="2"/>
  <c r="BH323" i="2"/>
  <c r="BG323" i="2"/>
  <c r="BF323" i="2"/>
  <c r="T323" i="2"/>
  <c r="R323" i="2"/>
  <c r="P323" i="2"/>
  <c r="BI322" i="2"/>
  <c r="BH322" i="2"/>
  <c r="BG322" i="2"/>
  <c r="BF322" i="2"/>
  <c r="T322" i="2"/>
  <c r="R322" i="2"/>
  <c r="P322" i="2"/>
  <c r="BI321" i="2"/>
  <c r="BH321" i="2"/>
  <c r="BG321" i="2"/>
  <c r="BF321" i="2"/>
  <c r="T321" i="2"/>
  <c r="R321" i="2"/>
  <c r="P321" i="2"/>
  <c r="BI320" i="2"/>
  <c r="BH320" i="2"/>
  <c r="BG320" i="2"/>
  <c r="BF320" i="2"/>
  <c r="T320" i="2"/>
  <c r="R320" i="2"/>
  <c r="P320" i="2"/>
  <c r="BI319" i="2"/>
  <c r="BH319" i="2"/>
  <c r="BG319" i="2"/>
  <c r="BF319" i="2"/>
  <c r="T319" i="2"/>
  <c r="R319" i="2"/>
  <c r="P319" i="2"/>
  <c r="BI318" i="2"/>
  <c r="BH318" i="2"/>
  <c r="BG318" i="2"/>
  <c r="BF318" i="2"/>
  <c r="T318" i="2"/>
  <c r="R318" i="2"/>
  <c r="P318" i="2"/>
  <c r="BI317" i="2"/>
  <c r="BH317" i="2"/>
  <c r="BG317" i="2"/>
  <c r="BF317" i="2"/>
  <c r="T317" i="2"/>
  <c r="R317" i="2"/>
  <c r="P317" i="2"/>
  <c r="BI316" i="2"/>
  <c r="BH316" i="2"/>
  <c r="BG316" i="2"/>
  <c r="BF316" i="2"/>
  <c r="T316" i="2"/>
  <c r="R316" i="2"/>
  <c r="P316" i="2"/>
  <c r="BI315" i="2"/>
  <c r="BH315" i="2"/>
  <c r="BG315" i="2"/>
  <c r="BF315" i="2"/>
  <c r="T315" i="2"/>
  <c r="R315" i="2"/>
  <c r="P315" i="2"/>
  <c r="BI314" i="2"/>
  <c r="BH314" i="2"/>
  <c r="BG314" i="2"/>
  <c r="BF314" i="2"/>
  <c r="T314" i="2"/>
  <c r="R314" i="2"/>
  <c r="P314" i="2"/>
  <c r="BI313" i="2"/>
  <c r="BH313" i="2"/>
  <c r="BG313" i="2"/>
  <c r="BF313" i="2"/>
  <c r="T313" i="2"/>
  <c r="R313" i="2"/>
  <c r="P313" i="2"/>
  <c r="BI312" i="2"/>
  <c r="BH312" i="2"/>
  <c r="BG312" i="2"/>
  <c r="BF312" i="2"/>
  <c r="T312" i="2"/>
  <c r="R312" i="2"/>
  <c r="P312" i="2"/>
  <c r="BI311" i="2"/>
  <c r="BH311" i="2"/>
  <c r="BG311" i="2"/>
  <c r="BF311" i="2"/>
  <c r="T311" i="2"/>
  <c r="R311" i="2"/>
  <c r="P311" i="2"/>
  <c r="BI310" i="2"/>
  <c r="BH310" i="2"/>
  <c r="BG310" i="2"/>
  <c r="BF310" i="2"/>
  <c r="T310" i="2"/>
  <c r="R310" i="2"/>
  <c r="P310" i="2"/>
  <c r="BI309" i="2"/>
  <c r="BH309" i="2"/>
  <c r="BG309" i="2"/>
  <c r="BF309" i="2"/>
  <c r="T309" i="2"/>
  <c r="R309" i="2"/>
  <c r="P309" i="2"/>
  <c r="BI308" i="2"/>
  <c r="BH308" i="2"/>
  <c r="BG308" i="2"/>
  <c r="BF308" i="2"/>
  <c r="T308" i="2"/>
  <c r="R308" i="2"/>
  <c r="P308" i="2"/>
  <c r="BI307" i="2"/>
  <c r="BH307" i="2"/>
  <c r="BG307" i="2"/>
  <c r="BF307" i="2"/>
  <c r="T307" i="2"/>
  <c r="R307" i="2"/>
  <c r="P307" i="2"/>
  <c r="BI306" i="2"/>
  <c r="BH306" i="2"/>
  <c r="BG306" i="2"/>
  <c r="BF306" i="2"/>
  <c r="T306" i="2"/>
  <c r="R306" i="2"/>
  <c r="P306" i="2"/>
  <c r="BI305" i="2"/>
  <c r="BH305" i="2"/>
  <c r="BG305" i="2"/>
  <c r="BF305" i="2"/>
  <c r="T305" i="2"/>
  <c r="R305" i="2"/>
  <c r="P305" i="2"/>
  <c r="BI304" i="2"/>
  <c r="BH304" i="2"/>
  <c r="BG304" i="2"/>
  <c r="BF304" i="2"/>
  <c r="T304" i="2"/>
  <c r="R304" i="2"/>
  <c r="P304" i="2"/>
  <c r="BI303" i="2"/>
  <c r="BH303" i="2"/>
  <c r="BG303" i="2"/>
  <c r="BF303" i="2"/>
  <c r="T303" i="2"/>
  <c r="R303" i="2"/>
  <c r="P303" i="2"/>
  <c r="BI302" i="2"/>
  <c r="BH302" i="2"/>
  <c r="BG302" i="2"/>
  <c r="BF302" i="2"/>
  <c r="T302" i="2"/>
  <c r="R302" i="2"/>
  <c r="P302" i="2"/>
  <c r="BI301" i="2"/>
  <c r="BH301" i="2"/>
  <c r="BG301" i="2"/>
  <c r="BF301" i="2"/>
  <c r="T301" i="2"/>
  <c r="R301" i="2"/>
  <c r="P301" i="2"/>
  <c r="BI300" i="2"/>
  <c r="BH300" i="2"/>
  <c r="BG300" i="2"/>
  <c r="BF300" i="2"/>
  <c r="T300" i="2"/>
  <c r="R300" i="2"/>
  <c r="P300" i="2"/>
  <c r="BI299" i="2"/>
  <c r="BH299" i="2"/>
  <c r="BG299" i="2"/>
  <c r="BF299" i="2"/>
  <c r="T299" i="2"/>
  <c r="R299" i="2"/>
  <c r="P299" i="2"/>
  <c r="BI298" i="2"/>
  <c r="BH298" i="2"/>
  <c r="BG298" i="2"/>
  <c r="BF298" i="2"/>
  <c r="T298" i="2"/>
  <c r="R298" i="2"/>
  <c r="P298" i="2"/>
  <c r="BI297" i="2"/>
  <c r="BH297" i="2"/>
  <c r="BG297" i="2"/>
  <c r="BF297" i="2"/>
  <c r="T297" i="2"/>
  <c r="R297" i="2"/>
  <c r="P297" i="2"/>
  <c r="BI296" i="2"/>
  <c r="BH296" i="2"/>
  <c r="BG296" i="2"/>
  <c r="BF296" i="2"/>
  <c r="T296" i="2"/>
  <c r="R296" i="2"/>
  <c r="P296" i="2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93" i="2"/>
  <c r="BH293" i="2"/>
  <c r="BG293" i="2"/>
  <c r="BF293" i="2"/>
  <c r="T293" i="2"/>
  <c r="R293" i="2"/>
  <c r="P293" i="2"/>
  <c r="BI292" i="2"/>
  <c r="BH292" i="2"/>
  <c r="BG292" i="2"/>
  <c r="BF292" i="2"/>
  <c r="T292" i="2"/>
  <c r="R292" i="2"/>
  <c r="P292" i="2"/>
  <c r="BI291" i="2"/>
  <c r="BH291" i="2"/>
  <c r="BG291" i="2"/>
  <c r="BF291" i="2"/>
  <c r="T291" i="2"/>
  <c r="R291" i="2"/>
  <c r="P291" i="2"/>
  <c r="BI290" i="2"/>
  <c r="BH290" i="2"/>
  <c r="BG290" i="2"/>
  <c r="BF290" i="2"/>
  <c r="T290" i="2"/>
  <c r="R290" i="2"/>
  <c r="P290" i="2"/>
  <c r="BI289" i="2"/>
  <c r="BH289" i="2"/>
  <c r="BG289" i="2"/>
  <c r="BF289" i="2"/>
  <c r="T289" i="2"/>
  <c r="R289" i="2"/>
  <c r="P289" i="2"/>
  <c r="BI288" i="2"/>
  <c r="BH288" i="2"/>
  <c r="BG288" i="2"/>
  <c r="BF288" i="2"/>
  <c r="T288" i="2"/>
  <c r="R288" i="2"/>
  <c r="P288" i="2"/>
  <c r="BI287" i="2"/>
  <c r="BH287" i="2"/>
  <c r="BG287" i="2"/>
  <c r="BF287" i="2"/>
  <c r="T287" i="2"/>
  <c r="R287" i="2"/>
  <c r="P287" i="2"/>
  <c r="BI286" i="2"/>
  <c r="BH286" i="2"/>
  <c r="BG286" i="2"/>
  <c r="BF286" i="2"/>
  <c r="T286" i="2"/>
  <c r="R286" i="2"/>
  <c r="P286" i="2"/>
  <c r="BI285" i="2"/>
  <c r="BH285" i="2"/>
  <c r="BG285" i="2"/>
  <c r="BF285" i="2"/>
  <c r="T285" i="2"/>
  <c r="R285" i="2"/>
  <c r="P285" i="2"/>
  <c r="BI284" i="2"/>
  <c r="BH284" i="2"/>
  <c r="BG284" i="2"/>
  <c r="BF284" i="2"/>
  <c r="T284" i="2"/>
  <c r="R284" i="2"/>
  <c r="P284" i="2"/>
  <c r="BI283" i="2"/>
  <c r="BH283" i="2"/>
  <c r="BG283" i="2"/>
  <c r="BF283" i="2"/>
  <c r="T283" i="2"/>
  <c r="R283" i="2"/>
  <c r="P283" i="2"/>
  <c r="BI282" i="2"/>
  <c r="BH282" i="2"/>
  <c r="BG282" i="2"/>
  <c r="BF282" i="2"/>
  <c r="T282" i="2"/>
  <c r="R282" i="2"/>
  <c r="P282" i="2"/>
  <c r="BI281" i="2"/>
  <c r="BH281" i="2"/>
  <c r="BG281" i="2"/>
  <c r="BF281" i="2"/>
  <c r="T281" i="2"/>
  <c r="R281" i="2"/>
  <c r="P281" i="2"/>
  <c r="BI280" i="2"/>
  <c r="BH280" i="2"/>
  <c r="BG280" i="2"/>
  <c r="BF280" i="2"/>
  <c r="T280" i="2"/>
  <c r="R280" i="2"/>
  <c r="P280" i="2"/>
  <c r="BI279" i="2"/>
  <c r="BH279" i="2"/>
  <c r="BG279" i="2"/>
  <c r="BF279" i="2"/>
  <c r="T279" i="2"/>
  <c r="R279" i="2"/>
  <c r="P279" i="2"/>
  <c r="BI278" i="2"/>
  <c r="BH278" i="2"/>
  <c r="BG278" i="2"/>
  <c r="BF278" i="2"/>
  <c r="T278" i="2"/>
  <c r="R278" i="2"/>
  <c r="P278" i="2"/>
  <c r="BI277" i="2"/>
  <c r="BH277" i="2"/>
  <c r="BG277" i="2"/>
  <c r="BF277" i="2"/>
  <c r="T277" i="2"/>
  <c r="R277" i="2"/>
  <c r="P277" i="2"/>
  <c r="BI276" i="2"/>
  <c r="BH276" i="2"/>
  <c r="BG276" i="2"/>
  <c r="BF276" i="2"/>
  <c r="T276" i="2"/>
  <c r="R276" i="2"/>
  <c r="P276" i="2"/>
  <c r="BI275" i="2"/>
  <c r="BH275" i="2"/>
  <c r="BG275" i="2"/>
  <c r="BF275" i="2"/>
  <c r="T275" i="2"/>
  <c r="R275" i="2"/>
  <c r="P275" i="2"/>
  <c r="BI274" i="2"/>
  <c r="BH274" i="2"/>
  <c r="BG274" i="2"/>
  <c r="BF274" i="2"/>
  <c r="T274" i="2"/>
  <c r="R274" i="2"/>
  <c r="P274" i="2"/>
  <c r="BI273" i="2"/>
  <c r="BH273" i="2"/>
  <c r="BG273" i="2"/>
  <c r="BF273" i="2"/>
  <c r="T273" i="2"/>
  <c r="R273" i="2"/>
  <c r="P273" i="2"/>
  <c r="BI272" i="2"/>
  <c r="BH272" i="2"/>
  <c r="BG272" i="2"/>
  <c r="BF272" i="2"/>
  <c r="T272" i="2"/>
  <c r="R272" i="2"/>
  <c r="P272" i="2"/>
  <c r="BI271" i="2"/>
  <c r="BH271" i="2"/>
  <c r="BG271" i="2"/>
  <c r="BF271" i="2"/>
  <c r="T271" i="2"/>
  <c r="R271" i="2"/>
  <c r="P271" i="2"/>
  <c r="BI270" i="2"/>
  <c r="BH270" i="2"/>
  <c r="BG270" i="2"/>
  <c r="BF270" i="2"/>
  <c r="T270" i="2"/>
  <c r="R270" i="2"/>
  <c r="P270" i="2"/>
  <c r="BI269" i="2"/>
  <c r="BH269" i="2"/>
  <c r="BG269" i="2"/>
  <c r="BF269" i="2"/>
  <c r="T269" i="2"/>
  <c r="R269" i="2"/>
  <c r="P269" i="2"/>
  <c r="BI268" i="2"/>
  <c r="BH268" i="2"/>
  <c r="BG268" i="2"/>
  <c r="BF268" i="2"/>
  <c r="T268" i="2"/>
  <c r="R268" i="2"/>
  <c r="P268" i="2"/>
  <c r="BI267" i="2"/>
  <c r="BH267" i="2"/>
  <c r="BG267" i="2"/>
  <c r="BF267" i="2"/>
  <c r="T267" i="2"/>
  <c r="R267" i="2"/>
  <c r="P267" i="2"/>
  <c r="BI266" i="2"/>
  <c r="BH266" i="2"/>
  <c r="BG266" i="2"/>
  <c r="BF266" i="2"/>
  <c r="T266" i="2"/>
  <c r="R266" i="2"/>
  <c r="P266" i="2"/>
  <c r="BI265" i="2"/>
  <c r="BH265" i="2"/>
  <c r="BG265" i="2"/>
  <c r="BF265" i="2"/>
  <c r="T265" i="2"/>
  <c r="R265" i="2"/>
  <c r="P265" i="2"/>
  <c r="BI264" i="2"/>
  <c r="BH264" i="2"/>
  <c r="BG264" i="2"/>
  <c r="BF264" i="2"/>
  <c r="T264" i="2"/>
  <c r="R264" i="2"/>
  <c r="P264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61" i="2"/>
  <c r="BH261" i="2"/>
  <c r="BG261" i="2"/>
  <c r="BF261" i="2"/>
  <c r="T261" i="2"/>
  <c r="R261" i="2"/>
  <c r="P261" i="2"/>
  <c r="BI260" i="2"/>
  <c r="BH260" i="2"/>
  <c r="BG260" i="2"/>
  <c r="BF260" i="2"/>
  <c r="T260" i="2"/>
  <c r="R260" i="2"/>
  <c r="P260" i="2"/>
  <c r="BI259" i="2"/>
  <c r="BH259" i="2"/>
  <c r="BG259" i="2"/>
  <c r="BF259" i="2"/>
  <c r="T259" i="2"/>
  <c r="R259" i="2"/>
  <c r="P259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6" i="2"/>
  <c r="BH256" i="2"/>
  <c r="BG256" i="2"/>
  <c r="BF256" i="2"/>
  <c r="T256" i="2"/>
  <c r="R256" i="2"/>
  <c r="P256" i="2"/>
  <c r="BI255" i="2"/>
  <c r="BH255" i="2"/>
  <c r="BG255" i="2"/>
  <c r="BF255" i="2"/>
  <c r="T255" i="2"/>
  <c r="R255" i="2"/>
  <c r="P255" i="2"/>
  <c r="BI254" i="2"/>
  <c r="BH254" i="2"/>
  <c r="BG254" i="2"/>
  <c r="BF254" i="2"/>
  <c r="T254" i="2"/>
  <c r="R254" i="2"/>
  <c r="P254" i="2"/>
  <c r="BI253" i="2"/>
  <c r="BH253" i="2"/>
  <c r="BG253" i="2"/>
  <c r="BF253" i="2"/>
  <c r="T253" i="2"/>
  <c r="R253" i="2"/>
  <c r="P253" i="2"/>
  <c r="BI252" i="2"/>
  <c r="BH252" i="2"/>
  <c r="BG252" i="2"/>
  <c r="BF252" i="2"/>
  <c r="T252" i="2"/>
  <c r="R252" i="2"/>
  <c r="P252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7" i="2"/>
  <c r="BH247" i="2"/>
  <c r="BG247" i="2"/>
  <c r="BF247" i="2"/>
  <c r="T247" i="2"/>
  <c r="R247" i="2"/>
  <c r="P247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4" i="2"/>
  <c r="BH244" i="2"/>
  <c r="BG244" i="2"/>
  <c r="BF244" i="2"/>
  <c r="T244" i="2"/>
  <c r="R244" i="2"/>
  <c r="P244" i="2"/>
  <c r="BI243" i="2"/>
  <c r="BH243" i="2"/>
  <c r="BG243" i="2"/>
  <c r="BF243" i="2"/>
  <c r="T243" i="2"/>
  <c r="R243" i="2"/>
  <c r="P243" i="2"/>
  <c r="BI242" i="2"/>
  <c r="BH242" i="2"/>
  <c r="BG242" i="2"/>
  <c r="BF242" i="2"/>
  <c r="T242" i="2"/>
  <c r="R242" i="2"/>
  <c r="P242" i="2"/>
  <c r="BI241" i="2"/>
  <c r="BH241" i="2"/>
  <c r="BG241" i="2"/>
  <c r="BF241" i="2"/>
  <c r="T241" i="2"/>
  <c r="R241" i="2"/>
  <c r="P241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8" i="2"/>
  <c r="BH238" i="2"/>
  <c r="BG238" i="2"/>
  <c r="BF238" i="2"/>
  <c r="T238" i="2"/>
  <c r="R238" i="2"/>
  <c r="P238" i="2"/>
  <c r="BI237" i="2"/>
  <c r="BH237" i="2"/>
  <c r="BG237" i="2"/>
  <c r="BF237" i="2"/>
  <c r="T237" i="2"/>
  <c r="R237" i="2"/>
  <c r="P237" i="2"/>
  <c r="BI236" i="2"/>
  <c r="BH236" i="2"/>
  <c r="BG236" i="2"/>
  <c r="BF236" i="2"/>
  <c r="T236" i="2"/>
  <c r="R236" i="2"/>
  <c r="P236" i="2"/>
  <c r="BI235" i="2"/>
  <c r="BH235" i="2"/>
  <c r="BG235" i="2"/>
  <c r="BF235" i="2"/>
  <c r="T235" i="2"/>
  <c r="R235" i="2"/>
  <c r="P235" i="2"/>
  <c r="BI234" i="2"/>
  <c r="BH234" i="2"/>
  <c r="BG234" i="2"/>
  <c r="BF234" i="2"/>
  <c r="T234" i="2"/>
  <c r="R234" i="2"/>
  <c r="P234" i="2"/>
  <c r="BI233" i="2"/>
  <c r="BH233" i="2"/>
  <c r="BG233" i="2"/>
  <c r="BF233" i="2"/>
  <c r="T233" i="2"/>
  <c r="R233" i="2"/>
  <c r="P233" i="2"/>
  <c r="BI232" i="2"/>
  <c r="BH232" i="2"/>
  <c r="BG232" i="2"/>
  <c r="BF232" i="2"/>
  <c r="T232" i="2"/>
  <c r="R232" i="2"/>
  <c r="P232" i="2"/>
  <c r="BI231" i="2"/>
  <c r="BH231" i="2"/>
  <c r="BG231" i="2"/>
  <c r="BF231" i="2"/>
  <c r="T231" i="2"/>
  <c r="R231" i="2"/>
  <c r="P231" i="2"/>
  <c r="BI230" i="2"/>
  <c r="BH230" i="2"/>
  <c r="BG230" i="2"/>
  <c r="BF230" i="2"/>
  <c r="T230" i="2"/>
  <c r="R230" i="2"/>
  <c r="P230" i="2"/>
  <c r="BI229" i="2"/>
  <c r="BH229" i="2"/>
  <c r="BG229" i="2"/>
  <c r="BF229" i="2"/>
  <c r="T229" i="2"/>
  <c r="R229" i="2"/>
  <c r="P229" i="2"/>
  <c r="BI228" i="2"/>
  <c r="BH228" i="2"/>
  <c r="BG228" i="2"/>
  <c r="BF228" i="2"/>
  <c r="T228" i="2"/>
  <c r="R228" i="2"/>
  <c r="P228" i="2"/>
  <c r="BI227" i="2"/>
  <c r="BH227" i="2"/>
  <c r="BG227" i="2"/>
  <c r="BF227" i="2"/>
  <c r="T227" i="2"/>
  <c r="R227" i="2"/>
  <c r="P227" i="2"/>
  <c r="BI226" i="2"/>
  <c r="BH226" i="2"/>
  <c r="BG226" i="2"/>
  <c r="BF226" i="2"/>
  <c r="T226" i="2"/>
  <c r="R226" i="2"/>
  <c r="P226" i="2"/>
  <c r="BI225" i="2"/>
  <c r="BH225" i="2"/>
  <c r="BG225" i="2"/>
  <c r="BF225" i="2"/>
  <c r="T225" i="2"/>
  <c r="R225" i="2"/>
  <c r="P225" i="2"/>
  <c r="BI224" i="2"/>
  <c r="BH224" i="2"/>
  <c r="BG224" i="2"/>
  <c r="BF224" i="2"/>
  <c r="T224" i="2"/>
  <c r="R224" i="2"/>
  <c r="P224" i="2"/>
  <c r="BI223" i="2"/>
  <c r="BH223" i="2"/>
  <c r="BG223" i="2"/>
  <c r="BF223" i="2"/>
  <c r="T223" i="2"/>
  <c r="R223" i="2"/>
  <c r="P223" i="2"/>
  <c r="BI222" i="2"/>
  <c r="BH222" i="2"/>
  <c r="BG222" i="2"/>
  <c r="BF222" i="2"/>
  <c r="T222" i="2"/>
  <c r="R222" i="2"/>
  <c r="P222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9" i="2"/>
  <c r="BH219" i="2"/>
  <c r="BG219" i="2"/>
  <c r="BF219" i="2"/>
  <c r="T219" i="2"/>
  <c r="R219" i="2"/>
  <c r="P219" i="2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5" i="2"/>
  <c r="BH215" i="2"/>
  <c r="BG215" i="2"/>
  <c r="BF215" i="2"/>
  <c r="T215" i="2"/>
  <c r="R215" i="2"/>
  <c r="P215" i="2"/>
  <c r="BI214" i="2"/>
  <c r="BH214" i="2"/>
  <c r="BG214" i="2"/>
  <c r="BF214" i="2"/>
  <c r="T214" i="2"/>
  <c r="R214" i="2"/>
  <c r="P214" i="2"/>
  <c r="BI213" i="2"/>
  <c r="BH213" i="2"/>
  <c r="BG213" i="2"/>
  <c r="BF213" i="2"/>
  <c r="T213" i="2"/>
  <c r="R213" i="2"/>
  <c r="P213" i="2"/>
  <c r="BI212" i="2"/>
  <c r="BH212" i="2"/>
  <c r="BG212" i="2"/>
  <c r="BF212" i="2"/>
  <c r="T212" i="2"/>
  <c r="R212" i="2"/>
  <c r="P212" i="2"/>
  <c r="BI211" i="2"/>
  <c r="BH211" i="2"/>
  <c r="BG211" i="2"/>
  <c r="BF211" i="2"/>
  <c r="T211" i="2"/>
  <c r="R211" i="2"/>
  <c r="P211" i="2"/>
  <c r="BI210" i="2"/>
  <c r="BH210" i="2"/>
  <c r="BG210" i="2"/>
  <c r="BF210" i="2"/>
  <c r="T210" i="2"/>
  <c r="R210" i="2"/>
  <c r="P210" i="2"/>
  <c r="BI209" i="2"/>
  <c r="BH209" i="2"/>
  <c r="BG209" i="2"/>
  <c r="BF209" i="2"/>
  <c r="T209" i="2"/>
  <c r="R209" i="2"/>
  <c r="P209" i="2"/>
  <c r="BI208" i="2"/>
  <c r="BH208" i="2"/>
  <c r="BG208" i="2"/>
  <c r="BF208" i="2"/>
  <c r="T208" i="2"/>
  <c r="R208" i="2"/>
  <c r="P208" i="2"/>
  <c r="BI207" i="2"/>
  <c r="BH207" i="2"/>
  <c r="BG207" i="2"/>
  <c r="BF207" i="2"/>
  <c r="T207" i="2"/>
  <c r="R207" i="2"/>
  <c r="P207" i="2"/>
  <c r="BI206" i="2"/>
  <c r="BH206" i="2"/>
  <c r="BG206" i="2"/>
  <c r="BF206" i="2"/>
  <c r="T206" i="2"/>
  <c r="R206" i="2"/>
  <c r="P206" i="2"/>
  <c r="BI205" i="2"/>
  <c r="BH205" i="2"/>
  <c r="BG205" i="2"/>
  <c r="BF205" i="2"/>
  <c r="T205" i="2"/>
  <c r="R205" i="2"/>
  <c r="P205" i="2"/>
  <c r="BI204" i="2"/>
  <c r="BH204" i="2"/>
  <c r="BG204" i="2"/>
  <c r="BF204" i="2"/>
  <c r="T204" i="2"/>
  <c r="R204" i="2"/>
  <c r="P204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1" i="2"/>
  <c r="BH201" i="2"/>
  <c r="BG201" i="2"/>
  <c r="BF201" i="2"/>
  <c r="T201" i="2"/>
  <c r="R201" i="2"/>
  <c r="P20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7" i="2"/>
  <c r="BH197" i="2"/>
  <c r="BG197" i="2"/>
  <c r="BF197" i="2"/>
  <c r="T197" i="2"/>
  <c r="R197" i="2"/>
  <c r="P197" i="2"/>
  <c r="BI196" i="2"/>
  <c r="BH196" i="2"/>
  <c r="BG196" i="2"/>
  <c r="BF196" i="2"/>
  <c r="T196" i="2"/>
  <c r="R196" i="2"/>
  <c r="P196" i="2"/>
  <c r="BI195" i="2"/>
  <c r="BH195" i="2"/>
  <c r="BG195" i="2"/>
  <c r="BF195" i="2"/>
  <c r="T195" i="2"/>
  <c r="R195" i="2"/>
  <c r="P195" i="2"/>
  <c r="BI194" i="2"/>
  <c r="BH194" i="2"/>
  <c r="BG194" i="2"/>
  <c r="BF194" i="2"/>
  <c r="T194" i="2"/>
  <c r="R194" i="2"/>
  <c r="P194" i="2"/>
  <c r="BI193" i="2"/>
  <c r="BH193" i="2"/>
  <c r="BG193" i="2"/>
  <c r="BF193" i="2"/>
  <c r="T193" i="2"/>
  <c r="R193" i="2"/>
  <c r="P193" i="2"/>
  <c r="BI192" i="2"/>
  <c r="BH192" i="2"/>
  <c r="BG192" i="2"/>
  <c r="BF192" i="2"/>
  <c r="T192" i="2"/>
  <c r="R192" i="2"/>
  <c r="P192" i="2"/>
  <c r="BI191" i="2"/>
  <c r="BH191" i="2"/>
  <c r="BG191" i="2"/>
  <c r="BF191" i="2"/>
  <c r="T191" i="2"/>
  <c r="R191" i="2"/>
  <c r="P191" i="2"/>
  <c r="BI190" i="2"/>
  <c r="BH190" i="2"/>
  <c r="BG190" i="2"/>
  <c r="BF190" i="2"/>
  <c r="T190" i="2"/>
  <c r="R190" i="2"/>
  <c r="P190" i="2"/>
  <c r="BI189" i="2"/>
  <c r="BH189" i="2"/>
  <c r="BG189" i="2"/>
  <c r="BF189" i="2"/>
  <c r="T189" i="2"/>
  <c r="R189" i="2"/>
  <c r="P189" i="2"/>
  <c r="BI188" i="2"/>
  <c r="BH188" i="2"/>
  <c r="BG188" i="2"/>
  <c r="BF188" i="2"/>
  <c r="T188" i="2"/>
  <c r="R188" i="2"/>
  <c r="P188" i="2"/>
  <c r="BI187" i="2"/>
  <c r="BH187" i="2"/>
  <c r="BG187" i="2"/>
  <c r="BF187" i="2"/>
  <c r="T187" i="2"/>
  <c r="R187" i="2"/>
  <c r="P187" i="2"/>
  <c r="BI186" i="2"/>
  <c r="BH186" i="2"/>
  <c r="BG186" i="2"/>
  <c r="BF186" i="2"/>
  <c r="T186" i="2"/>
  <c r="R186" i="2"/>
  <c r="P186" i="2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80" i="2"/>
  <c r="BH180" i="2"/>
  <c r="BG180" i="2"/>
  <c r="BF180" i="2"/>
  <c r="T180" i="2"/>
  <c r="R180" i="2"/>
  <c r="P180" i="2"/>
  <c r="BI179" i="2"/>
  <c r="BH179" i="2"/>
  <c r="BG179" i="2"/>
  <c r="BF179" i="2"/>
  <c r="T179" i="2"/>
  <c r="R179" i="2"/>
  <c r="P179" i="2"/>
  <c r="BI178" i="2"/>
  <c r="BH178" i="2"/>
  <c r="BG178" i="2"/>
  <c r="BF178" i="2"/>
  <c r="T178" i="2"/>
  <c r="R178" i="2"/>
  <c r="P178" i="2"/>
  <c r="BI177" i="2"/>
  <c r="BH177" i="2"/>
  <c r="BG177" i="2"/>
  <c r="BF177" i="2"/>
  <c r="T177" i="2"/>
  <c r="R177" i="2"/>
  <c r="P177" i="2"/>
  <c r="BI176" i="2"/>
  <c r="BH176" i="2"/>
  <c r="BG176" i="2"/>
  <c r="BF176" i="2"/>
  <c r="T176" i="2"/>
  <c r="R176" i="2"/>
  <c r="P176" i="2"/>
  <c r="BI175" i="2"/>
  <c r="BH175" i="2"/>
  <c r="BG175" i="2"/>
  <c r="BF175" i="2"/>
  <c r="T175" i="2"/>
  <c r="R175" i="2"/>
  <c r="P175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72" i="2"/>
  <c r="BH172" i="2"/>
  <c r="BG172" i="2"/>
  <c r="BF172" i="2"/>
  <c r="T172" i="2"/>
  <c r="R172" i="2"/>
  <c r="P172" i="2"/>
  <c r="BI171" i="2"/>
  <c r="BH171" i="2"/>
  <c r="BG171" i="2"/>
  <c r="BF171" i="2"/>
  <c r="T171" i="2"/>
  <c r="R171" i="2"/>
  <c r="P171" i="2"/>
  <c r="BI170" i="2"/>
  <c r="BH170" i="2"/>
  <c r="BG170" i="2"/>
  <c r="BF170" i="2"/>
  <c r="T170" i="2"/>
  <c r="R170" i="2"/>
  <c r="P170" i="2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6" i="2"/>
  <c r="BH156" i="2"/>
  <c r="BG156" i="2"/>
  <c r="BF156" i="2"/>
  <c r="T156" i="2"/>
  <c r="R156" i="2"/>
  <c r="P156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2" i="2"/>
  <c r="BH142" i="2"/>
  <c r="BG142" i="2"/>
  <c r="BF142" i="2"/>
  <c r="T142" i="2"/>
  <c r="R142" i="2"/>
  <c r="P142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2" i="2"/>
  <c r="BH132" i="2"/>
  <c r="BG132" i="2"/>
  <c r="BF132" i="2"/>
  <c r="T132" i="2"/>
  <c r="R132" i="2"/>
  <c r="P132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6" i="2"/>
  <c r="BH126" i="2"/>
  <c r="BG126" i="2"/>
  <c r="BF126" i="2"/>
  <c r="T126" i="2"/>
  <c r="R126" i="2"/>
  <c r="P126" i="2"/>
  <c r="BI125" i="2"/>
  <c r="BH125" i="2"/>
  <c r="BG125" i="2"/>
  <c r="BF125" i="2"/>
  <c r="T125" i="2"/>
  <c r="R125" i="2"/>
  <c r="P125" i="2"/>
  <c r="BI124" i="2"/>
  <c r="BH124" i="2"/>
  <c r="BG124" i="2"/>
  <c r="BF124" i="2"/>
  <c r="T124" i="2"/>
  <c r="R124" i="2"/>
  <c r="P124" i="2"/>
  <c r="BI123" i="2"/>
  <c r="BH123" i="2"/>
  <c r="BG123" i="2"/>
  <c r="BF123" i="2"/>
  <c r="T123" i="2"/>
  <c r="R123" i="2"/>
  <c r="P123" i="2"/>
  <c r="J118" i="2"/>
  <c r="F118" i="2"/>
  <c r="J117" i="2"/>
  <c r="F117" i="2"/>
  <c r="F115" i="2"/>
  <c r="E113" i="2"/>
  <c r="J94" i="2"/>
  <c r="F94" i="2"/>
  <c r="J93" i="2"/>
  <c r="F93" i="2"/>
  <c r="F91" i="2"/>
  <c r="E89" i="2"/>
  <c r="J14" i="2"/>
  <c r="J91" i="2" s="1"/>
  <c r="E7" i="2"/>
  <c r="E109" i="2" s="1"/>
  <c r="L90" i="1"/>
  <c r="AM90" i="1"/>
  <c r="AM89" i="1"/>
  <c r="L89" i="1"/>
  <c r="AM87" i="1"/>
  <c r="L87" i="1"/>
  <c r="L85" i="1"/>
  <c r="L84" i="1"/>
  <c r="J1443" i="2"/>
  <c r="BK1251" i="2"/>
  <c r="BK1210" i="2"/>
  <c r="J1158" i="2"/>
  <c r="BK1108" i="2"/>
  <c r="BK1072" i="2"/>
  <c r="J1021" i="2"/>
  <c r="J917" i="2"/>
  <c r="BK888" i="2"/>
  <c r="BK834" i="2"/>
  <c r="J782" i="2"/>
  <c r="J683" i="2"/>
  <c r="J648" i="2"/>
  <c r="J621" i="2"/>
  <c r="BK603" i="2"/>
  <c r="BK567" i="2"/>
  <c r="J557" i="2"/>
  <c r="J507" i="2"/>
  <c r="BK485" i="2"/>
  <c r="J459" i="2"/>
  <c r="BK403" i="2"/>
  <c r="J388" i="2"/>
  <c r="BK370" i="2"/>
  <c r="BK360" i="2"/>
  <c r="BK353" i="2"/>
  <c r="BK335" i="2"/>
  <c r="J1202" i="2"/>
  <c r="BK1142" i="2"/>
  <c r="BK1100" i="2"/>
  <c r="BK1076" i="2"/>
  <c r="J1044" i="2"/>
  <c r="BK1030" i="2"/>
  <c r="J1006" i="2"/>
  <c r="BK986" i="2"/>
  <c r="J972" i="2"/>
  <c r="BK962" i="2"/>
  <c r="BK947" i="2"/>
  <c r="J924" i="2"/>
  <c r="BK895" i="2"/>
  <c r="J150" i="2"/>
  <c r="BK1429" i="2"/>
  <c r="J1400" i="2"/>
  <c r="J1379" i="2"/>
  <c r="J1350" i="2"/>
  <c r="J1293" i="2"/>
  <c r="J1233" i="2"/>
  <c r="BK1196" i="2"/>
  <c r="J1164" i="2"/>
  <c r="J525" i="2"/>
  <c r="BK495" i="2"/>
  <c r="BK442" i="2"/>
  <c r="BK417" i="2"/>
  <c r="J376" i="2"/>
  <c r="J330" i="2"/>
  <c r="BK309" i="2"/>
  <c r="BK286" i="2"/>
  <c r="J274" i="2"/>
  <c r="BK216" i="2"/>
  <c r="BK203" i="2"/>
  <c r="BK147" i="2"/>
  <c r="J1283" i="2"/>
  <c r="BK1200" i="2"/>
  <c r="J1174" i="2"/>
  <c r="BK1145" i="2"/>
  <c r="J1137" i="2"/>
  <c r="BK1115" i="2"/>
  <c r="BK1070" i="2"/>
  <c r="BK1055" i="2"/>
  <c r="J1036" i="2"/>
  <c r="BK1022" i="2"/>
  <c r="BK995" i="2"/>
  <c r="BK967" i="2"/>
  <c r="J954" i="2"/>
  <c r="BK951" i="2"/>
  <c r="J925" i="2"/>
  <c r="J889" i="2"/>
  <c r="BK869" i="2"/>
  <c r="J841" i="2"/>
  <c r="J827" i="2"/>
  <c r="BK806" i="2"/>
  <c r="J785" i="2"/>
  <c r="J767" i="2"/>
  <c r="BK765" i="2"/>
  <c r="J744" i="2"/>
  <c r="BK734" i="2"/>
  <c r="BK720" i="2"/>
  <c r="BK687" i="2"/>
  <c r="BK673" i="2"/>
  <c r="J662" i="2"/>
  <c r="BK657" i="2"/>
  <c r="BK643" i="2"/>
  <c r="J598" i="2"/>
  <c r="J582" i="2"/>
  <c r="J552" i="2"/>
  <c r="J535" i="2"/>
  <c r="J530" i="2"/>
  <c r="J506" i="2"/>
  <c r="J488" i="2"/>
  <c r="BK472" i="2"/>
  <c r="J462" i="2"/>
  <c r="BK447" i="2"/>
  <c r="J430" i="2"/>
  <c r="BK410" i="2"/>
  <c r="BK408" i="2"/>
  <c r="BK406" i="2"/>
  <c r="J400" i="2"/>
  <c r="J381" i="2"/>
  <c r="BK364" i="2"/>
  <c r="BK329" i="2"/>
  <c r="BK318" i="2"/>
  <c r="J302" i="2"/>
  <c r="J286" i="2"/>
  <c r="BK277" i="2"/>
  <c r="BK260" i="2"/>
  <c r="J253" i="2"/>
  <c r="J247" i="2"/>
  <c r="BK228" i="2"/>
  <c r="BK220" i="2"/>
  <c r="BK204" i="2"/>
  <c r="BK194" i="2"/>
  <c r="BK178" i="2"/>
  <c r="BK162" i="2"/>
  <c r="J145" i="2"/>
  <c r="BK1444" i="2"/>
  <c r="J1410" i="2"/>
  <c r="BK1395" i="2"/>
  <c r="BK1368" i="2"/>
  <c r="J1347" i="2"/>
  <c r="J1334" i="2"/>
  <c r="J1239" i="2"/>
  <c r="BK1216" i="2"/>
  <c r="J1194" i="2"/>
  <c r="BK1138" i="2"/>
  <c r="BK1073" i="2"/>
  <c r="BK1021" i="2"/>
  <c r="BK990" i="2"/>
  <c r="BK896" i="2"/>
  <c r="J857" i="2"/>
  <c r="BK822" i="2"/>
  <c r="BK798" i="2"/>
  <c r="BK768" i="2"/>
  <c r="BK707" i="2"/>
  <c r="J668" i="2"/>
  <c r="BK637" i="2"/>
  <c r="J606" i="2"/>
  <c r="BK581" i="2"/>
  <c r="J551" i="2"/>
  <c r="J490" i="2"/>
  <c r="BK453" i="2"/>
  <c r="BK415" i="2"/>
  <c r="J345" i="2"/>
  <c r="J310" i="2"/>
  <c r="BK214" i="2"/>
  <c r="J137" i="2"/>
  <c r="J1288" i="2"/>
  <c r="J1267" i="2"/>
  <c r="BK1221" i="2"/>
  <c r="J1199" i="2"/>
  <c r="J1154" i="2"/>
  <c r="J1120" i="2"/>
  <c r="BK1104" i="2"/>
  <c r="BK1064" i="2"/>
  <c r="J1047" i="2"/>
  <c r="J993" i="2"/>
  <c r="BK988" i="2"/>
  <c r="BK940" i="2"/>
  <c r="J923" i="2"/>
  <c r="J910" i="2"/>
  <c r="J879" i="2"/>
  <c r="J867" i="2"/>
  <c r="J863" i="2"/>
  <c r="J833" i="2"/>
  <c r="BK753" i="2"/>
  <c r="BK729" i="2"/>
  <c r="J691" i="2"/>
  <c r="BK666" i="2"/>
  <c r="BK628" i="2"/>
  <c r="BK557" i="2"/>
  <c r="J519" i="2"/>
  <c r="BK426" i="2"/>
  <c r="BK401" i="2"/>
  <c r="J353" i="2"/>
  <c r="BK324" i="2"/>
  <c r="BK294" i="2"/>
  <c r="BK257" i="2"/>
  <c r="J217" i="2"/>
  <c r="J194" i="2"/>
  <c r="BK171" i="2"/>
  <c r="BK159" i="2"/>
  <c r="BK1440" i="2"/>
  <c r="J1428" i="2"/>
  <c r="J1405" i="2"/>
  <c r="BK1381" i="2"/>
  <c r="J1358" i="2"/>
  <c r="J1328" i="2"/>
  <c r="J1312" i="2"/>
  <c r="BK1276" i="2"/>
  <c r="J1225" i="2"/>
  <c r="BK1158" i="2"/>
  <c r="J1140" i="2"/>
  <c r="BK1105" i="2"/>
  <c r="J904" i="2"/>
  <c r="BK851" i="2"/>
  <c r="J796" i="2"/>
  <c r="BK743" i="2"/>
  <c r="J697" i="2"/>
  <c r="BK680" i="2"/>
  <c r="BK630" i="2"/>
  <c r="BK599" i="2"/>
  <c r="BK573" i="2"/>
  <c r="BK546" i="2"/>
  <c r="J523" i="2"/>
  <c r="BK475" i="2"/>
  <c r="BK443" i="2"/>
  <c r="J412" i="2"/>
  <c r="J352" i="2"/>
  <c r="BK274" i="2"/>
  <c r="BK213" i="2"/>
  <c r="BK188" i="2"/>
  <c r="BK128" i="2"/>
  <c r="BK1434" i="2"/>
  <c r="BK1419" i="2"/>
  <c r="BK1413" i="2"/>
  <c r="J1394" i="2"/>
  <c r="BK1386" i="2"/>
  <c r="BK1350" i="2"/>
  <c r="J1337" i="2"/>
  <c r="BK1318" i="2"/>
  <c r="J1305" i="2"/>
  <c r="J1281" i="2"/>
  <c r="BK1261" i="2"/>
  <c r="BK1224" i="2"/>
  <c r="BK1212" i="2"/>
  <c r="BK1185" i="2"/>
  <c r="J1155" i="2"/>
  <c r="BK1128" i="2"/>
  <c r="BK1112" i="2"/>
  <c r="J1089" i="2"/>
  <c r="J1070" i="2"/>
  <c r="J1050" i="2"/>
  <c r="BK1004" i="2"/>
  <c r="BK899" i="2"/>
  <c r="BK857" i="2"/>
  <c r="J799" i="2"/>
  <c r="BK760" i="2"/>
  <c r="BK718" i="2"/>
  <c r="J654" i="2"/>
  <c r="BK582" i="2"/>
  <c r="J514" i="2"/>
  <c r="BK473" i="2"/>
  <c r="BK430" i="2"/>
  <c r="J363" i="2"/>
  <c r="BK289" i="2"/>
  <c r="BK243" i="2"/>
  <c r="BK174" i="2"/>
  <c r="J134" i="2"/>
  <c r="BK1392" i="2"/>
  <c r="BK1364" i="2"/>
  <c r="J1335" i="2"/>
  <c r="BK1317" i="2"/>
  <c r="J1276" i="2"/>
  <c r="J1223" i="2"/>
  <c r="BK1149" i="2"/>
  <c r="J1072" i="2"/>
  <c r="J1011" i="2"/>
  <c r="J951" i="2"/>
  <c r="BK1223" i="2"/>
  <c r="BK1202" i="2"/>
  <c r="BK1189" i="2"/>
  <c r="J1135" i="2"/>
  <c r="J1091" i="2"/>
  <c r="BK1067" i="2"/>
  <c r="BK1033" i="2"/>
  <c r="J1003" i="2"/>
  <c r="J950" i="2"/>
  <c r="J913" i="2"/>
  <c r="J884" i="2"/>
  <c r="BK803" i="2"/>
  <c r="BK751" i="2"/>
  <c r="BK715" i="2"/>
  <c r="BK658" i="2"/>
  <c r="BK622" i="2"/>
  <c r="BK596" i="2"/>
  <c r="J561" i="2"/>
  <c r="BK513" i="2"/>
  <c r="J474" i="2"/>
  <c r="J401" i="2"/>
  <c r="BK389" i="2"/>
  <c r="J362" i="2"/>
  <c r="J341" i="2"/>
  <c r="J318" i="2"/>
  <c r="J277" i="2"/>
  <c r="J232" i="2"/>
  <c r="J154" i="2"/>
  <c r="BK1260" i="2"/>
  <c r="BK1164" i="2"/>
  <c r="J1117" i="2"/>
  <c r="J1087" i="2"/>
  <c r="J1041" i="2"/>
  <c r="BK1007" i="2"/>
  <c r="J981" i="2"/>
  <c r="J964" i="2"/>
  <c r="J936" i="2"/>
  <c r="J907" i="2"/>
  <c r="BK589" i="2"/>
  <c r="J516" i="2"/>
  <c r="J436" i="2"/>
  <c r="J279" i="2"/>
  <c r="J230" i="2"/>
  <c r="BK170" i="2"/>
  <c r="BK148" i="2"/>
  <c r="BK125" i="2"/>
  <c r="BK1433" i="2"/>
  <c r="BK1408" i="2"/>
  <c r="J1387" i="2"/>
  <c r="BK1363" i="2"/>
  <c r="J1314" i="2"/>
  <c r="J393" i="2"/>
  <c r="BK359" i="2"/>
  <c r="J1284" i="2"/>
  <c r="J1212" i="2"/>
  <c r="BK127" i="2"/>
  <c r="BK1384" i="2"/>
  <c r="BK1314" i="2"/>
  <c r="BK1188" i="2"/>
  <c r="J1092" i="2"/>
  <c r="J962" i="2"/>
  <c r="BK818" i="2"/>
  <c r="BK769" i="2"/>
  <c r="BK710" i="2"/>
  <c r="BK620" i="2"/>
  <c r="J567" i="2"/>
  <c r="BK466" i="2"/>
  <c r="BK385" i="2"/>
  <c r="J323" i="2"/>
  <c r="BK189" i="2"/>
  <c r="BK1295" i="2"/>
  <c r="BK1253" i="2"/>
  <c r="BK1207" i="2"/>
  <c r="BK1125" i="2"/>
  <c r="J1094" i="2"/>
  <c r="J1059" i="2"/>
  <c r="BK1038" i="2"/>
  <c r="BK966" i="2"/>
  <c r="J927" i="2"/>
  <c r="J309" i="2"/>
  <c r="J234" i="2"/>
  <c r="BK154" i="2"/>
  <c r="J1437" i="2"/>
  <c r="J1415" i="2"/>
  <c r="BK1367" i="2"/>
  <c r="BK1325" i="2"/>
  <c r="BK1289" i="2"/>
  <c r="J1236" i="2"/>
  <c r="BK1179" i="2"/>
  <c r="BK1141" i="2"/>
  <c r="J1077" i="2"/>
  <c r="J1013" i="2"/>
  <c r="BK977" i="2"/>
  <c r="BK938" i="2"/>
  <c r="BK922" i="2"/>
  <c r="J859" i="2"/>
  <c r="BK823" i="2"/>
  <c r="J776" i="2"/>
  <c r="J751" i="2"/>
  <c r="BK716" i="2"/>
  <c r="BK676" i="2"/>
  <c r="J634" i="2"/>
  <c r="BK605" i="2"/>
  <c r="BK590" i="2"/>
  <c r="BK544" i="2"/>
  <c r="BK518" i="2"/>
  <c r="J501" i="2"/>
  <c r="J468" i="2"/>
  <c r="J427" i="2"/>
  <c r="J379" i="2"/>
  <c r="BK1393" i="2"/>
  <c r="J1364" i="2"/>
  <c r="BK1352" i="2"/>
  <c r="BK1338" i="2"/>
  <c r="BK1306" i="2"/>
  <c r="J1280" i="2"/>
  <c r="BK1270" i="2"/>
  <c r="BK1242" i="2"/>
  <c r="BK1208" i="2"/>
  <c r="J1182" i="2"/>
  <c r="J1130" i="2"/>
  <c r="BK1103" i="2"/>
  <c r="J1071" i="2"/>
  <c r="BK1044" i="2"/>
  <c r="J999" i="2"/>
  <c r="J921" i="2"/>
  <c r="BK897" i="2"/>
  <c r="J808" i="2"/>
  <c r="BK778" i="2"/>
  <c r="BK746" i="2"/>
  <c r="BK701" i="2"/>
  <c r="J672" i="2"/>
  <c r="J626" i="2"/>
  <c r="BK574" i="2"/>
  <c r="BK501" i="2"/>
  <c r="J475" i="2"/>
  <c r="J435" i="2"/>
  <c r="J392" i="2"/>
  <c r="BK346" i="2"/>
  <c r="J281" i="2"/>
  <c r="J1303" i="2"/>
  <c r="J1252" i="2"/>
  <c r="BK1220" i="2"/>
  <c r="J1193" i="2"/>
  <c r="BK1175" i="2"/>
  <c r="J1105" i="2"/>
  <c r="BK1065" i="2"/>
  <c r="J1026" i="2"/>
  <c r="BK993" i="2"/>
  <c r="J918" i="2"/>
  <c r="BK881" i="2"/>
  <c r="J823" i="2"/>
  <c r="BK777" i="2"/>
  <c r="BK736" i="2"/>
  <c r="BK695" i="2"/>
  <c r="BK670" i="2"/>
  <c r="BK633" i="2"/>
  <c r="BK601" i="2"/>
  <c r="BK547" i="2"/>
  <c r="J495" i="2"/>
  <c r="BK293" i="2"/>
  <c r="BK247" i="2"/>
  <c r="J223" i="2"/>
  <c r="J175" i="2"/>
  <c r="J1271" i="2"/>
  <c r="J1246" i="2"/>
  <c r="BK1173" i="2"/>
  <c r="J1125" i="2"/>
  <c r="BK1075" i="2"/>
  <c r="J1018" i="2"/>
  <c r="J985" i="2"/>
  <c r="BK950" i="2"/>
  <c r="BK932" i="2"/>
  <c r="J906" i="2"/>
  <c r="J878" i="2"/>
  <c r="J861" i="2"/>
  <c r="J829" i="2"/>
  <c r="BK812" i="2"/>
  <c r="BK772" i="2"/>
  <c r="BK742" i="2"/>
  <c r="J684" i="2"/>
  <c r="J618" i="2"/>
  <c r="J556" i="2"/>
  <c r="J291" i="2"/>
  <c r="BK264" i="2"/>
  <c r="J226" i="2"/>
  <c r="J180" i="2"/>
  <c r="BK155" i="2"/>
  <c r="BK1436" i="2"/>
  <c r="BK1423" i="2"/>
  <c r="BK1394" i="2"/>
  <c r="BK507" i="2"/>
  <c r="J422" i="2"/>
  <c r="BK390" i="2"/>
  <c r="BK334" i="2"/>
  <c r="J312" i="2"/>
  <c r="BK281" i="2"/>
  <c r="J243" i="2"/>
  <c r="J229" i="2"/>
  <c r="BK206" i="2"/>
  <c r="J179" i="2"/>
  <c r="BK1442" i="2"/>
  <c r="J1263" i="2"/>
  <c r="BK1176" i="2"/>
  <c r="BK140" i="2"/>
  <c r="BK639" i="2"/>
  <c r="J553" i="2"/>
  <c r="J449" i="2"/>
  <c r="BK377" i="2"/>
  <c r="BK297" i="2"/>
  <c r="J900" i="2"/>
  <c r="J824" i="2"/>
  <c r="J762" i="2"/>
  <c r="BK714" i="2"/>
  <c r="J633" i="2"/>
  <c r="J543" i="2"/>
  <c r="BK481" i="2"/>
  <c r="J369" i="2"/>
  <c r="J336" i="2"/>
  <c r="J303" i="2"/>
  <c r="J208" i="2"/>
  <c r="BK1130" i="2"/>
  <c r="BK1087" i="2"/>
  <c r="J1051" i="2"/>
  <c r="BK999" i="2"/>
  <c r="J963" i="2"/>
  <c r="J937" i="2"/>
  <c r="BK889" i="2"/>
  <c r="J594" i="2"/>
  <c r="BK561" i="2"/>
  <c r="BK522" i="2"/>
  <c r="BK510" i="2"/>
  <c r="J470" i="2"/>
  <c r="BK450" i="2"/>
  <c r="BK411" i="2"/>
  <c r="BK367" i="2"/>
  <c r="BK279" i="2"/>
  <c r="BK223" i="2"/>
  <c r="BK197" i="2"/>
  <c r="BK169" i="2"/>
  <c r="BK1441" i="2"/>
  <c r="BK1431" i="2"/>
  <c r="BK1415" i="2"/>
  <c r="J1406" i="2"/>
  <c r="BK1390" i="2"/>
  <c r="BK1356" i="2"/>
  <c r="BK1339" i="2"/>
  <c r="BK1309" i="2"/>
  <c r="BK1297" i="2"/>
  <c r="BK1272" i="2"/>
  <c r="J1227" i="2"/>
  <c r="J1181" i="2"/>
  <c r="J1159" i="2"/>
  <c r="BK1131" i="2"/>
  <c r="BK1101" i="2"/>
  <c r="J1078" i="2"/>
  <c r="BK956" i="2"/>
  <c r="J875" i="2"/>
  <c r="BK802" i="2"/>
  <c r="BK764" i="2"/>
  <c r="BK733" i="2"/>
  <c r="J675" i="2"/>
  <c r="BK607" i="2"/>
  <c r="J550" i="2"/>
  <c r="BK497" i="2"/>
  <c r="J453" i="2"/>
  <c r="BK424" i="2"/>
  <c r="J297" i="2"/>
  <c r="J256" i="2"/>
  <c r="BK219" i="2"/>
  <c r="BK145" i="2"/>
  <c r="J1416" i="2"/>
  <c r="BK1374" i="2"/>
  <c r="BK1328" i="2"/>
  <c r="J1311" i="2"/>
  <c r="BK1268" i="2"/>
  <c r="BK1190" i="2"/>
  <c r="BK1117" i="2"/>
  <c r="J1043" i="2"/>
  <c r="J987" i="2"/>
  <c r="J938" i="2"/>
  <c r="BK892" i="2"/>
  <c r="BK820" i="2"/>
  <c r="J792" i="2"/>
  <c r="BK737" i="2"/>
  <c r="BK686" i="2"/>
  <c r="BK638" i="2"/>
  <c r="J616" i="2"/>
  <c r="J586" i="2"/>
  <c r="BK543" i="2"/>
  <c r="BK531" i="2"/>
  <c r="BK487" i="2"/>
  <c r="BK441" i="2"/>
  <c r="BK391" i="2"/>
  <c r="J383" i="2"/>
  <c r="BK352" i="2"/>
  <c r="J321" i="2"/>
  <c r="BK295" i="2"/>
  <c r="J240" i="2"/>
  <c r="J187" i="2"/>
  <c r="J136" i="2"/>
  <c r="J269" i="3"/>
  <c r="BK258" i="3"/>
  <c r="J228" i="3"/>
  <c r="J216" i="3"/>
  <c r="BK152" i="3"/>
  <c r="J262" i="3"/>
  <c r="J212" i="3"/>
  <c r="BK249" i="3"/>
  <c r="BK209" i="3"/>
  <c r="BK173" i="3"/>
  <c r="BK282" i="3"/>
  <c r="J213" i="3"/>
  <c r="BK190" i="3"/>
  <c r="J155" i="3"/>
  <c r="J260" i="3"/>
  <c r="J176" i="3"/>
  <c r="J223" i="3"/>
  <c r="J220" i="3"/>
  <c r="J158" i="3"/>
  <c r="BK1263" i="2"/>
  <c r="J1249" i="2"/>
  <c r="J1205" i="2"/>
  <c r="BK1157" i="2"/>
  <c r="BK1113" i="2"/>
  <c r="J1031" i="2"/>
  <c r="BK1002" i="2"/>
  <c r="J945" i="2"/>
  <c r="J899" i="2"/>
  <c r="BK703" i="2"/>
  <c r="BK682" i="2"/>
  <c r="J645" i="2"/>
  <c r="BK626" i="2"/>
  <c r="BK612" i="2"/>
  <c r="J571" i="2"/>
  <c r="J536" i="2"/>
  <c r="BK483" i="2"/>
  <c r="J421" i="2"/>
  <c r="J398" i="2"/>
  <c r="J365" i="2"/>
  <c r="BK340" i="2"/>
  <c r="J315" i="2"/>
  <c r="J294" i="2"/>
  <c r="J255" i="2"/>
  <c r="J209" i="2"/>
  <c r="J1291" i="2"/>
  <c r="J1232" i="2"/>
  <c r="BK1132" i="2"/>
  <c r="J1104" i="2"/>
  <c r="J1056" i="2"/>
  <c r="J1016" i="2"/>
  <c r="J984" i="2"/>
  <c r="BK965" i="2"/>
  <c r="J949" i="2"/>
  <c r="BK910" i="2"/>
  <c r="BK877" i="2"/>
  <c r="J851" i="2"/>
  <c r="BK828" i="2"/>
  <c r="J803" i="2"/>
  <c r="BK782" i="2"/>
  <c r="J741" i="2"/>
  <c r="J693" i="2"/>
  <c r="J610" i="2"/>
  <c r="BK527" i="2"/>
  <c r="BK397" i="2"/>
  <c r="BK271" i="2"/>
  <c r="J235" i="2"/>
  <c r="BK200" i="2"/>
  <c r="BK160" i="2"/>
  <c r="J133" i="2"/>
  <c r="BK1426" i="2"/>
  <c r="J1395" i="2"/>
  <c r="J1365" i="2"/>
  <c r="J1317" i="2"/>
  <c r="BK1234" i="2"/>
  <c r="J1190" i="2"/>
  <c r="BK1137" i="2"/>
  <c r="BK496" i="2"/>
  <c r="BK435" i="2"/>
  <c r="BK392" i="2"/>
  <c r="BK355" i="2"/>
  <c r="BK328" i="2"/>
  <c r="BK305" i="2"/>
  <c r="J284" i="2"/>
  <c r="BK233" i="2"/>
  <c r="J219" i="2"/>
  <c r="J204" i="2"/>
  <c r="J162" i="2"/>
  <c r="BK1303" i="2"/>
  <c r="J1269" i="2"/>
  <c r="BK1181" i="2"/>
  <c r="BK1427" i="2"/>
  <c r="BK1362" i="2"/>
  <c r="BK1330" i="2"/>
  <c r="J1272" i="2"/>
  <c r="J1210" i="2"/>
  <c r="J1128" i="2"/>
  <c r="J1030" i="2"/>
  <c r="BK979" i="2"/>
  <c r="BK842" i="2"/>
  <c r="BK790" i="2"/>
  <c r="BK661" i="2"/>
  <c r="J612" i="2"/>
  <c r="J578" i="2"/>
  <c r="J478" i="2"/>
  <c r="J443" i="2"/>
  <c r="BK336" i="2"/>
  <c r="J237" i="2"/>
  <c r="J1290" i="2"/>
  <c r="J1241" i="2"/>
  <c r="J1146" i="2"/>
  <c r="J1099" i="2"/>
  <c r="J1025" i="2"/>
  <c r="BK976" i="2"/>
  <c r="BK934" i="2"/>
  <c r="BK902" i="2"/>
  <c r="J866" i="2"/>
  <c r="BK800" i="2"/>
  <c r="BK730" i="2"/>
  <c r="BK645" i="2"/>
  <c r="J547" i="2"/>
  <c r="J510" i="2"/>
  <c r="BK383" i="2"/>
  <c r="BK341" i="2"/>
  <c r="J278" i="2"/>
  <c r="BK201" i="2"/>
  <c r="J164" i="2"/>
  <c r="J1446" i="2"/>
  <c r="BK1424" i="2"/>
  <c r="BK648" i="2"/>
  <c r="BK604" i="2"/>
  <c r="J584" i="2"/>
  <c r="J565" i="2"/>
  <c r="BK530" i="2"/>
  <c r="J515" i="2"/>
  <c r="J445" i="2"/>
  <c r="BK423" i="2"/>
  <c r="BK371" i="2"/>
  <c r="J319" i="2"/>
  <c r="BK250" i="2"/>
  <c r="BK184" i="2"/>
  <c r="J140" i="2"/>
  <c r="J1438" i="2"/>
  <c r="J1424" i="2"/>
  <c r="J1417" i="2"/>
  <c r="J1409" i="2"/>
  <c r="J1384" i="2"/>
  <c r="J1363" i="2"/>
  <c r="BK1347" i="2"/>
  <c r="J1340" i="2"/>
  <c r="BK1332" i="2"/>
  <c r="J1307" i="2"/>
  <c r="J1298" i="2"/>
  <c r="J1277" i="2"/>
  <c r="BK1246" i="2"/>
  <c r="BK1222" i="2"/>
  <c r="J1198" i="2"/>
  <c r="J1171" i="2"/>
  <c r="J1144" i="2"/>
  <c r="BK1126" i="2"/>
  <c r="J1108" i="2"/>
  <c r="J1096" i="2"/>
  <c r="J1074" i="2"/>
  <c r="BK1051" i="2"/>
  <c r="BK1024" i="2"/>
  <c r="BK1012" i="2"/>
  <c r="BK981" i="2"/>
  <c r="J967" i="2"/>
  <c r="BK925" i="2"/>
  <c r="BK909" i="2"/>
  <c r="J888" i="2"/>
  <c r="J872" i="2"/>
  <c r="J831" i="2"/>
  <c r="J800" i="2"/>
  <c r="BK783" i="2"/>
  <c r="BK757" i="2"/>
  <c r="BK748" i="2"/>
  <c r="J728" i="2"/>
  <c r="J707" i="2"/>
  <c r="J679" i="2"/>
  <c r="J669" i="2"/>
  <c r="BK646" i="2"/>
  <c r="J617" i="2"/>
  <c r="BK584" i="2"/>
  <c r="BK555" i="2"/>
  <c r="J544" i="2"/>
  <c r="BK508" i="2"/>
  <c r="J479" i="2"/>
  <c r="BK470" i="2"/>
  <c r="BK446" i="2"/>
  <c r="J428" i="2"/>
  <c r="J415" i="2"/>
  <c r="BK362" i="2"/>
  <c r="BK337" i="2"/>
  <c r="J288" i="2"/>
  <c r="BK266" i="2"/>
  <c r="J252" i="2"/>
  <c r="BK230" i="2"/>
  <c r="BK196" i="2"/>
  <c r="BK156" i="2"/>
  <c r="BK137" i="2"/>
  <c r="J1411" i="2"/>
  <c r="J1396" i="2"/>
  <c r="BK1274" i="2"/>
  <c r="BK1237" i="2"/>
  <c r="J1197" i="2"/>
  <c r="BK1182" i="2"/>
  <c r="BK1151" i="2"/>
  <c r="J1119" i="2"/>
  <c r="BK1107" i="2"/>
  <c r="J1075" i="2"/>
  <c r="J1037" i="2"/>
  <c r="BK997" i="2"/>
  <c r="J975" i="2"/>
  <c r="J943" i="2"/>
  <c r="BK921" i="2"/>
  <c r="BK890" i="2"/>
  <c r="BK849" i="2"/>
  <c r="J814" i="2"/>
  <c r="BK796" i="2"/>
  <c r="BK784" i="2"/>
  <c r="BK717" i="2"/>
  <c r="J647" i="2"/>
  <c r="J636" i="2"/>
  <c r="J615" i="2"/>
  <c r="J603" i="2"/>
  <c r="J583" i="2"/>
  <c r="J566" i="2"/>
  <c r="BK552" i="2"/>
  <c r="BK536" i="2"/>
  <c r="J526" i="2"/>
  <c r="J492" i="2"/>
  <c r="BK484" i="2"/>
  <c r="BK458" i="2"/>
  <c r="BK422" i="2"/>
  <c r="J382" i="2"/>
  <c r="J335" i="2"/>
  <c r="J259" i="2"/>
  <c r="J205" i="2"/>
  <c r="BK177" i="2"/>
  <c r="J126" i="2"/>
  <c r="BK265" i="3"/>
  <c r="BK234" i="3"/>
  <c r="BK133" i="3"/>
  <c r="J240" i="3"/>
  <c r="J159" i="3"/>
  <c r="J261" i="3"/>
  <c r="J182" i="3"/>
  <c r="J164" i="3"/>
  <c r="BK163" i="3"/>
  <c r="J142" i="3"/>
  <c r="BK271" i="3"/>
  <c r="J254" i="3"/>
  <c r="J236" i="3"/>
  <c r="J208" i="3"/>
  <c r="J203" i="3"/>
  <c r="BK134" i="3"/>
  <c r="BK236" i="3"/>
  <c r="J197" i="3"/>
  <c r="BK135" i="3"/>
  <c r="BK200" i="3"/>
  <c r="J281" i="3"/>
  <c r="BK219" i="3"/>
  <c r="J291" i="3"/>
  <c r="J224" i="3"/>
  <c r="BK167" i="3"/>
  <c r="BK189" i="3"/>
  <c r="BK245" i="3"/>
  <c r="J170" i="3"/>
  <c r="BK149" i="3"/>
  <c r="J221" i="3"/>
  <c r="BK170" i="3"/>
  <c r="J1282" i="2"/>
  <c r="J1245" i="2"/>
  <c r="J1209" i="2"/>
  <c r="J1184" i="2"/>
  <c r="J1126" i="2"/>
  <c r="BK878" i="2"/>
  <c r="J819" i="2"/>
  <c r="J778" i="2"/>
  <c r="J752" i="2"/>
  <c r="J720" i="2"/>
  <c r="BK677" i="2"/>
  <c r="BK647" i="2"/>
  <c r="J627" i="2"/>
  <c r="J605" i="2"/>
  <c r="BK560" i="2"/>
  <c r="BK506" i="2"/>
  <c r="BK437" i="2"/>
  <c r="BK394" i="2"/>
  <c r="J367" i="2"/>
  <c r="J343" i="2"/>
  <c r="J320" i="2"/>
  <c r="J295" i="2"/>
  <c r="J261" i="2"/>
  <c r="BK239" i="2"/>
  <c r="BK211" i="2"/>
  <c r="BK1447" i="2"/>
  <c r="J1256" i="2"/>
  <c r="BK1139" i="2"/>
  <c r="J1115" i="2"/>
  <c r="BK1074" i="2"/>
  <c r="BK1036" i="2"/>
  <c r="J1000" i="2"/>
  <c r="BK968" i="2"/>
  <c r="BK954" i="2"/>
  <c r="J935" i="2"/>
  <c r="J901" i="2"/>
  <c r="BK873" i="2"/>
  <c r="J839" i="2"/>
  <c r="BK819" i="2"/>
  <c r="J809" i="2"/>
  <c r="BK786" i="2"/>
  <c r="BK745" i="2"/>
  <c r="BK691" i="2"/>
  <c r="BK617" i="2"/>
  <c r="J580" i="2"/>
  <c r="J494" i="2"/>
  <c r="J1382" i="2"/>
  <c r="BK1334" i="2"/>
  <c r="J1316" i="2"/>
  <c r="J1228" i="2"/>
  <c r="BK1199" i="2"/>
  <c r="BK550" i="2"/>
  <c r="BK509" i="2"/>
  <c r="BK432" i="2"/>
  <c r="J196" i="2"/>
  <c r="J170" i="2"/>
  <c r="BK1443" i="2"/>
  <c r="J1273" i="2"/>
  <c r="J1175" i="2"/>
  <c r="BK130" i="2"/>
  <c r="BK1388" i="2"/>
  <c r="BK1354" i="2"/>
  <c r="J1329" i="2"/>
  <c r="J1265" i="2"/>
  <c r="J480" i="2"/>
  <c r="J417" i="2"/>
  <c r="J342" i="2"/>
  <c r="BK301" i="2"/>
  <c r="J218" i="2"/>
  <c r="BK1281" i="2"/>
  <c r="BK1233" i="2"/>
  <c r="BK1194" i="2"/>
  <c r="BK1153" i="2"/>
  <c r="J1109" i="2"/>
  <c r="BK1071" i="2"/>
  <c r="BK1050" i="2"/>
  <c r="BK1013" i="2"/>
  <c r="BK959" i="2"/>
  <c r="BK913" i="2"/>
  <c r="BK871" i="2"/>
  <c r="BK773" i="2"/>
  <c r="J733" i="2"/>
  <c r="BK654" i="2"/>
  <c r="BK586" i="2"/>
  <c r="J1386" i="2"/>
  <c r="BK1353" i="2"/>
  <c r="J1323" i="2"/>
  <c r="BK1280" i="2"/>
  <c r="J1196" i="2"/>
  <c r="J1157" i="2"/>
  <c r="J1123" i="2"/>
  <c r="J1093" i="2"/>
  <c r="BK1037" i="2"/>
  <c r="J1017" i="2"/>
  <c r="J1005" i="2"/>
  <c r="BK983" i="2"/>
  <c r="BK953" i="2"/>
  <c r="J940" i="2"/>
  <c r="BK935" i="2"/>
  <c r="J881" i="2"/>
  <c r="J848" i="2"/>
  <c r="J802" i="2"/>
  <c r="J756" i="2"/>
  <c r="BK723" i="2"/>
  <c r="J695" i="2"/>
  <c r="J657" i="2"/>
  <c r="BK629" i="2"/>
  <c r="BK611" i="2"/>
  <c r="BK579" i="2"/>
  <c r="J564" i="2"/>
  <c r="BK525" i="2"/>
  <c r="J517" i="2"/>
  <c r="J484" i="2"/>
  <c r="BK454" i="2"/>
  <c r="BK431" i="2"/>
  <c r="BK393" i="2"/>
  <c r="BK345" i="2"/>
  <c r="J293" i="2"/>
  <c r="BK263" i="2"/>
  <c r="BK210" i="2"/>
  <c r="J191" i="2"/>
  <c r="BK144" i="2"/>
  <c r="BK182" i="3"/>
  <c r="J137" i="3"/>
  <c r="BK257" i="3"/>
  <c r="BK214" i="3"/>
  <c r="BK150" i="3"/>
  <c r="BK290" i="3"/>
  <c r="BK248" i="3"/>
  <c r="BK222" i="3"/>
  <c r="J292" i="3"/>
  <c r="J286" i="3"/>
  <c r="BK158" i="3"/>
  <c r="J192" i="3"/>
  <c r="BK136" i="3"/>
  <c r="J251" i="3"/>
  <c r="J233" i="3"/>
  <c r="BK191" i="3"/>
  <c r="J156" i="3"/>
  <c r="J258" i="3"/>
  <c r="J250" i="3"/>
  <c r="J200" i="3"/>
  <c r="J179" i="3"/>
  <c r="BK168" i="3"/>
  <c r="BK146" i="3"/>
  <c r="J1304" i="2"/>
  <c r="J1216" i="2"/>
  <c r="BK1172" i="2"/>
  <c r="BK1116" i="2"/>
  <c r="BK1084" i="2"/>
  <c r="BK1059" i="2"/>
  <c r="BK1028" i="2"/>
  <c r="BK984" i="2"/>
  <c r="J909" i="2"/>
  <c r="J891" i="2"/>
  <c r="J836" i="2"/>
  <c r="BK808" i="2"/>
  <c r="J764" i="2"/>
  <c r="J717" i="2"/>
  <c r="J664" i="2"/>
  <c r="J640" i="2"/>
  <c r="BK378" i="2"/>
  <c r="J364" i="2"/>
  <c r="BK354" i="2"/>
  <c r="BK319" i="2"/>
  <c r="J290" i="2"/>
  <c r="BK244" i="2"/>
  <c r="BK215" i="2"/>
  <c r="BK126" i="2"/>
  <c r="J1261" i="2"/>
  <c r="J1222" i="2"/>
  <c r="BK1089" i="2"/>
  <c r="J885" i="2"/>
  <c r="BK863" i="2"/>
  <c r="J816" i="2"/>
  <c r="J790" i="2"/>
  <c r="BK758" i="2"/>
  <c r="BK711" i="2"/>
  <c r="BK649" i="2"/>
  <c r="BK517" i="2"/>
  <c r="BK303" i="2"/>
  <c r="BK253" i="2"/>
  <c r="J210" i="2"/>
  <c r="BK163" i="2"/>
  <c r="BK132" i="2"/>
  <c r="J1421" i="2"/>
  <c r="J1397" i="2"/>
  <c r="BK1341" i="2"/>
  <c r="BK1310" i="2"/>
  <c r="BK1227" i="2"/>
  <c r="J1173" i="2"/>
  <c r="J548" i="2"/>
  <c r="J513" i="2"/>
  <c r="J472" i="2"/>
  <c r="J431" i="2"/>
  <c r="J395" i="2"/>
  <c r="BK350" i="2"/>
  <c r="J325" i="2"/>
  <c r="BK278" i="2"/>
  <c r="BK232" i="2"/>
  <c r="BK182" i="2"/>
  <c r="J141" i="2"/>
  <c r="J1442" i="2"/>
  <c r="J1270" i="2"/>
  <c r="BK1238" i="2"/>
  <c r="BK1146" i="2"/>
  <c r="BK1133" i="2"/>
  <c r="J1100" i="2"/>
  <c r="J1066" i="2"/>
  <c r="BK1054" i="2"/>
  <c r="BK1034" i="2"/>
  <c r="BK1014" i="2"/>
  <c r="BK992" i="2"/>
  <c r="BK980" i="2"/>
  <c r="BK964" i="2"/>
  <c r="J952" i="2"/>
  <c r="BK927" i="2"/>
  <c r="BK908" i="2"/>
  <c r="BK866" i="2"/>
  <c r="BK837" i="2"/>
  <c r="J813" i="2"/>
  <c r="BK787" i="2"/>
  <c r="J780" i="2"/>
  <c r="J761" i="2"/>
  <c r="J743" i="2"/>
  <c r="J729" i="2"/>
  <c r="BK712" i="2"/>
  <c r="BK669" i="2"/>
  <c r="BK663" i="2"/>
  <c r="J658" i="2"/>
  <c r="BK644" i="2"/>
  <c r="J602" i="2"/>
  <c r="BK592" i="2"/>
  <c r="BK566" i="2"/>
  <c r="BK549" i="2"/>
  <c r="J531" i="2"/>
  <c r="J522" i="2"/>
  <c r="J493" i="2"/>
  <c r="J477" i="2"/>
  <c r="J464" i="2"/>
  <c r="J454" i="2"/>
  <c r="BK433" i="2"/>
  <c r="J424" i="2"/>
  <c r="J410" i="2"/>
  <c r="J408" i="2"/>
  <c r="BK405" i="2"/>
  <c r="J396" i="2"/>
  <c r="J378" i="2"/>
  <c r="J360" i="2"/>
  <c r="J327" i="2"/>
  <c r="BK314" i="2"/>
  <c r="BK299" i="2"/>
  <c r="J287" i="2"/>
  <c r="J269" i="2"/>
  <c r="J257" i="2"/>
  <c r="BK249" i="2"/>
  <c r="BK242" i="2"/>
  <c r="BK225" i="2"/>
  <c r="BK218" i="2"/>
  <c r="BK209" i="2"/>
  <c r="J195" i="2"/>
  <c r="J181" i="2"/>
  <c r="J166" i="2"/>
  <c r="BK151" i="2"/>
  <c r="BK138" i="2"/>
  <c r="BK1422" i="2"/>
  <c r="BK1411" i="2"/>
  <c r="J1393" i="2"/>
  <c r="J1374" i="2"/>
  <c r="BK1358" i="2"/>
  <c r="BK1331" i="2"/>
  <c r="J1254" i="2"/>
  <c r="J1226" i="2"/>
  <c r="BK1204" i="2"/>
  <c r="BK1162" i="2"/>
  <c r="J1101" i="2"/>
  <c r="J1032" i="2"/>
  <c r="J1002" i="2"/>
  <c r="BK957" i="2"/>
  <c r="BK850" i="2"/>
  <c r="BK804" i="2"/>
  <c r="BK774" i="2"/>
  <c r="J689" i="2"/>
  <c r="BK653" i="2"/>
  <c r="BK616" i="2"/>
  <c r="J591" i="2"/>
  <c r="J549" i="2"/>
  <c r="BK492" i="2"/>
  <c r="J456" i="2"/>
  <c r="BK421" i="2"/>
  <c r="BK372" i="2"/>
  <c r="BK316" i="2"/>
  <c r="J289" i="2"/>
  <c r="BK186" i="2"/>
  <c r="J1444" i="2"/>
  <c r="J1292" i="2"/>
  <c r="BK1265" i="2"/>
  <c r="J1247" i="2"/>
  <c r="J1217" i="2"/>
  <c r="J969" i="2"/>
  <c r="BK933" i="2"/>
  <c r="BK915" i="2"/>
  <c r="J880" i="2"/>
  <c r="J870" i="2"/>
  <c r="J844" i="2"/>
  <c r="J795" i="2"/>
  <c r="J740" i="2"/>
  <c r="BK709" i="2"/>
  <c r="J671" i="2"/>
  <c r="BK627" i="2"/>
  <c r="J572" i="2"/>
  <c r="BK541" i="2"/>
  <c r="BK482" i="2"/>
  <c r="J404" i="2"/>
  <c r="J361" i="2"/>
  <c r="J328" i="2"/>
  <c r="J314" i="2"/>
  <c r="J266" i="2"/>
  <c r="BK207" i="2"/>
  <c r="BK190" i="2"/>
  <c r="BK166" i="2"/>
  <c r="BK152" i="2"/>
  <c r="J127" i="2"/>
  <c r="BK1439" i="2"/>
  <c r="J1408" i="2"/>
  <c r="BK1385" i="2"/>
  <c r="J1378" i="2"/>
  <c r="J1355" i="2"/>
  <c r="J1338" i="2"/>
  <c r="BK1307" i="2"/>
  <c r="J1279" i="2"/>
  <c r="BK1239" i="2"/>
  <c r="BK1205" i="2"/>
  <c r="BK1167" i="2"/>
  <c r="J1147" i="2"/>
  <c r="J1107" i="2"/>
  <c r="BK1094" i="2"/>
  <c r="J1084" i="2"/>
  <c r="BK1058" i="2"/>
  <c r="BK1029" i="2"/>
  <c r="BK1019" i="2"/>
  <c r="BK987" i="2"/>
  <c r="BK949" i="2"/>
  <c r="J914" i="2"/>
  <c r="J850" i="2"/>
  <c r="BK815" i="2"/>
  <c r="BK763" i="2"/>
  <c r="BK731" i="2"/>
  <c r="J711" i="2"/>
  <c r="J682" i="2"/>
  <c r="J643" i="2"/>
  <c r="BK619" i="2"/>
  <c r="J577" i="2"/>
  <c r="BK540" i="2"/>
  <c r="BK505" i="2"/>
  <c r="J440" i="2"/>
  <c r="J416" i="2"/>
  <c r="J356" i="2"/>
  <c r="BK287" i="2"/>
  <c r="J239" i="2"/>
  <c r="BK180" i="2"/>
  <c r="J135" i="2"/>
  <c r="J1435" i="2"/>
  <c r="J1420" i="2"/>
  <c r="BK1414" i="2"/>
  <c r="BK1399" i="2"/>
  <c r="BK1377" i="2"/>
  <c r="BK1361" i="2"/>
  <c r="J1345" i="2"/>
  <c r="BK1333" i="2"/>
  <c r="BK1302" i="2"/>
  <c r="BK1278" i="2"/>
  <c r="J1251" i="2"/>
  <c r="J1219" i="2"/>
  <c r="J1187" i="2"/>
  <c r="BK1169" i="2"/>
  <c r="J1145" i="2"/>
  <c r="J1114" i="2"/>
  <c r="J1098" i="2"/>
  <c r="BK1079" i="2"/>
  <c r="BK1063" i="2"/>
  <c r="BK1047" i="2"/>
  <c r="BK1035" i="2"/>
  <c r="BK1015" i="2"/>
  <c r="J974" i="2"/>
  <c r="J922" i="2"/>
  <c r="J912" i="2"/>
  <c r="BK884" i="2"/>
  <c r="BK829" i="2"/>
  <c r="BK805" i="2"/>
  <c r="J789" i="2"/>
  <c r="J771" i="2"/>
  <c r="BK755" i="2"/>
  <c r="BK741" i="2"/>
  <c r="J685" i="2"/>
  <c r="BK667" i="2"/>
  <c r="J630" i="2"/>
  <c r="BK593" i="2"/>
  <c r="BK554" i="2"/>
  <c r="J511" i="2"/>
  <c r="BK489" i="2"/>
  <c r="BK477" i="2"/>
  <c r="J465" i="2"/>
  <c r="BK438" i="2"/>
  <c r="J423" i="2"/>
  <c r="J350" i="2"/>
  <c r="BK300" i="2"/>
  <c r="J275" i="2"/>
  <c r="BK259" i="2"/>
  <c r="J238" i="2"/>
  <c r="J178" i="2"/>
  <c r="BK141" i="2"/>
  <c r="J1432" i="2"/>
  <c r="BK1401" i="2"/>
  <c r="J1383" i="2"/>
  <c r="J1362" i="2"/>
  <c r="J1353" i="2"/>
  <c r="J1332" i="2"/>
  <c r="BK1320" i="2"/>
  <c r="BK1312" i="2"/>
  <c r="J1289" i="2"/>
  <c r="BK1257" i="2"/>
  <c r="J1230" i="2"/>
  <c r="J1180" i="2"/>
  <c r="J1133" i="2"/>
  <c r="J1086" i="2"/>
  <c r="J1042" i="2"/>
  <c r="BK996" i="2"/>
  <c r="BK973" i="2"/>
  <c r="BK948" i="2"/>
  <c r="BK912" i="2"/>
  <c r="BK883" i="2"/>
  <c r="BK836" i="2"/>
  <c r="J804" i="2"/>
  <c r="BK785" i="2"/>
  <c r="BK721" i="2"/>
  <c r="J680" i="2"/>
  <c r="BK640" i="2"/>
  <c r="BK625" i="2"/>
  <c r="BK606" i="2"/>
  <c r="BK556" i="2"/>
  <c r="BK491" i="2"/>
  <c r="J460" i="2"/>
  <c r="BK398" i="2"/>
  <c r="J304" i="2"/>
  <c r="J207" i="2"/>
  <c r="BK139" i="2"/>
  <c r="J257" i="3"/>
  <c r="J167" i="3"/>
  <c r="BK224" i="3"/>
  <c r="J289" i="3"/>
  <c r="J231" i="3"/>
  <c r="J284" i="3"/>
  <c r="BK275" i="3"/>
  <c r="BK208" i="3"/>
  <c r="BK138" i="3"/>
  <c r="J232" i="3"/>
  <c r="J265" i="3"/>
  <c r="J178" i="3"/>
  <c r="J1268" i="2"/>
  <c r="BK1016" i="2"/>
  <c r="J946" i="2"/>
  <c r="BK894" i="2"/>
  <c r="J876" i="2"/>
  <c r="BK792" i="2"/>
  <c r="J773" i="2"/>
  <c r="BK728" i="2"/>
  <c r="BK655" i="2"/>
  <c r="J620" i="2"/>
  <c r="BK600" i="2"/>
  <c r="BK563" i="2"/>
  <c r="BK516" i="2"/>
  <c r="J491" i="2"/>
  <c r="BK457" i="2"/>
  <c r="J411" i="2"/>
  <c r="J390" i="2"/>
  <c r="J374" i="2"/>
  <c r="J358" i="2"/>
  <c r="BK321" i="2"/>
  <c r="BK270" i="2"/>
  <c r="BK241" i="2"/>
  <c r="J221" i="2"/>
  <c r="J151" i="2"/>
  <c r="J1253" i="2"/>
  <c r="BK1192" i="2"/>
  <c r="J1124" i="2"/>
  <c r="J1080" i="2"/>
  <c r="J1034" i="2"/>
  <c r="J994" i="2"/>
  <c r="BK969" i="2"/>
  <c r="J957" i="2"/>
  <c r="J739" i="2"/>
  <c r="BK671" i="2"/>
  <c r="BK585" i="2"/>
  <c r="J509" i="2"/>
  <c r="J420" i="2"/>
  <c r="BK1380" i="2"/>
  <c r="BK1344" i="2"/>
  <c r="BK1243" i="2"/>
  <c r="J1201" i="2"/>
  <c r="BK1160" i="2"/>
  <c r="J527" i="2"/>
  <c r="J481" i="2"/>
  <c r="BK449" i="2"/>
  <c r="BK416" i="2"/>
  <c r="J377" i="2"/>
  <c r="BK332" i="2"/>
  <c r="BK298" i="2"/>
  <c r="J242" i="2"/>
  <c r="BK226" i="2"/>
  <c r="BK185" i="2"/>
  <c r="BK123" i="2"/>
  <c r="BK1275" i="2"/>
  <c r="BK1166" i="2"/>
  <c r="J1149" i="2"/>
  <c r="BK1144" i="2"/>
  <c r="J1131" i="2"/>
  <c r="BK1096" i="2"/>
  <c r="J1058" i="2"/>
  <c r="BK1049" i="2"/>
  <c r="BK1031" i="2"/>
  <c r="J1009" i="2"/>
  <c r="BK991" i="2"/>
  <c r="BK974" i="2"/>
  <c r="J958" i="2"/>
  <c r="J953" i="2"/>
  <c r="J939" i="2"/>
  <c r="BK917" i="2"/>
  <c r="J883" i="2"/>
  <c r="BK847" i="2"/>
  <c r="J838" i="2"/>
  <c r="J815" i="2"/>
  <c r="BK795" i="2"/>
  <c r="J781" i="2"/>
  <c r="BK762" i="2"/>
  <c r="BK747" i="2"/>
  <c r="J737" i="2"/>
  <c r="J726" i="2"/>
  <c r="J708" i="2"/>
  <c r="BK685" i="2"/>
  <c r="BK664" i="2"/>
  <c r="BK659" i="2"/>
  <c r="BK650" i="2"/>
  <c r="BK618" i="2"/>
  <c r="J593" i="2"/>
  <c r="J570" i="2"/>
  <c r="J555" i="2"/>
  <c r="BK545" i="2"/>
  <c r="J528" i="2"/>
  <c r="J499" i="2"/>
  <c r="BK474" i="2"/>
  <c r="J466" i="2"/>
  <c r="J457" i="2"/>
  <c r="BK445" i="2"/>
  <c r="J426" i="2"/>
  <c r="J413" i="2"/>
  <c r="J409" i="2"/>
  <c r="J407" i="2"/>
  <c r="J403" i="2"/>
  <c r="J394" i="2"/>
  <c r="J370" i="2"/>
  <c r="J351" i="2"/>
  <c r="BK326" i="2"/>
  <c r="J306" i="2"/>
  <c r="J298" i="2"/>
  <c r="BK284" i="2"/>
  <c r="BK273" i="2"/>
  <c r="BK258" i="2"/>
  <c r="BK251" i="2"/>
  <c r="BK245" i="2"/>
  <c r="J224" i="2"/>
  <c r="BK217" i="2"/>
  <c r="J201" i="2"/>
  <c r="J190" i="2"/>
  <c r="J168" i="2"/>
  <c r="J146" i="2"/>
  <c r="J1425" i="2"/>
  <c r="J1414" i="2"/>
  <c r="BK1402" i="2"/>
  <c r="BK1387" i="2"/>
  <c r="J1359" i="2"/>
  <c r="J1341" i="2"/>
  <c r="J1320" i="2"/>
  <c r="J1299" i="2"/>
  <c r="J1224" i="2"/>
  <c r="BK1163" i="2"/>
  <c r="J1067" i="2"/>
  <c r="J1014" i="2"/>
  <c r="J1001" i="2"/>
  <c r="J892" i="2"/>
  <c r="BK821" i="2"/>
  <c r="BK780" i="2"/>
  <c r="J742" i="2"/>
  <c r="J701" i="2"/>
  <c r="J659" i="2"/>
  <c r="BK632" i="2"/>
  <c r="J607" i="2"/>
  <c r="J585" i="2"/>
  <c r="J569" i="2"/>
  <c r="J539" i="2"/>
  <c r="BK459" i="2"/>
  <c r="J442" i="2"/>
  <c r="J384" i="2"/>
  <c r="BK347" i="2"/>
  <c r="BK322" i="2"/>
  <c r="BK256" i="2"/>
  <c r="J172" i="2"/>
  <c r="BK1304" i="2"/>
  <c r="J1295" i="2"/>
  <c r="J1278" i="2"/>
  <c r="BK1248" i="2"/>
  <c r="J1200" i="2"/>
  <c r="J1150" i="2"/>
  <c r="BK1114" i="2"/>
  <c r="BK1078" i="2"/>
  <c r="BK1048" i="2"/>
  <c r="J989" i="2"/>
  <c r="J977" i="2"/>
  <c r="BK936" i="2"/>
  <c r="BK916" i="2"/>
  <c r="BK904" i="2"/>
  <c r="BK891" i="2"/>
  <c r="J873" i="2"/>
  <c r="J849" i="2"/>
  <c r="BK793" i="2"/>
  <c r="J746" i="2"/>
  <c r="J722" i="2"/>
  <c r="J677" i="2"/>
  <c r="J653" i="2"/>
  <c r="J575" i="2"/>
  <c r="J512" i="2"/>
  <c r="J186" i="2"/>
  <c r="J163" i="2"/>
  <c r="BK136" i="2"/>
  <c r="J1440" i="2"/>
  <c r="J1429" i="2"/>
  <c r="J1418" i="2"/>
  <c r="J1403" i="2"/>
  <c r="BK1379" i="2"/>
  <c r="BK1357" i="2"/>
  <c r="BK1335" i="2"/>
  <c r="J1319" i="2"/>
  <c r="J1297" i="2"/>
  <c r="BK1277" i="2"/>
  <c r="BK1249" i="2"/>
  <c r="BK1214" i="2"/>
  <c r="BK1178" i="2"/>
  <c r="J1156" i="2"/>
  <c r="BK1129" i="2"/>
  <c r="BK1097" i="2"/>
  <c r="J1082" i="2"/>
  <c r="J1054" i="2"/>
  <c r="J1028" i="2"/>
  <c r="J998" i="2"/>
  <c r="BK972" i="2"/>
  <c r="BK942" i="2"/>
  <c r="J933" i="2"/>
  <c r="J825" i="2"/>
  <c r="BK775" i="2"/>
  <c r="J745" i="2"/>
  <c r="J712" i="2"/>
  <c r="BK672" i="2"/>
  <c r="J624" i="2"/>
  <c r="BK598" i="2"/>
  <c r="BK569" i="2"/>
  <c r="BK551" i="2"/>
  <c r="J524" i="2"/>
  <c r="BK512" i="2"/>
  <c r="BK499" i="2"/>
  <c r="J461" i="2"/>
  <c r="BK428" i="2"/>
  <c r="J380" i="2"/>
  <c r="BK1397" i="2"/>
  <c r="BK1369" i="2"/>
  <c r="J1348" i="2"/>
  <c r="J1336" i="2"/>
  <c r="BK1327" i="2"/>
  <c r="J1301" i="2"/>
  <c r="BK1271" i="2"/>
  <c r="BK1236" i="2"/>
  <c r="J1207" i="2"/>
  <c r="J1178" i="2"/>
  <c r="J1163" i="2"/>
  <c r="J1139" i="2"/>
  <c r="J1118" i="2"/>
  <c r="BK1085" i="2"/>
  <c r="J1069" i="2"/>
  <c r="J1045" i="2"/>
  <c r="BK1043" i="2"/>
  <c r="BK1041" i="2"/>
  <c r="J1033" i="2"/>
  <c r="BK1023" i="2"/>
  <c r="BK1018" i="2"/>
  <c r="J988" i="2"/>
  <c r="J973" i="2"/>
  <c r="J926" i="2"/>
  <c r="BK920" i="2"/>
  <c r="BK906" i="2"/>
  <c r="J882" i="2"/>
  <c r="J868" i="2"/>
  <c r="J830" i="2"/>
  <c r="J797" i="2"/>
  <c r="J772" i="2"/>
  <c r="J763" i="2"/>
  <c r="J749" i="2"/>
  <c r="BK738" i="2"/>
  <c r="BK727" i="2"/>
  <c r="BK684" i="2"/>
  <c r="BK656" i="2"/>
  <c r="J623" i="2"/>
  <c r="BK595" i="2"/>
  <c r="J573" i="2"/>
  <c r="BK519" i="2"/>
  <c r="BK494" i="2"/>
  <c r="BK471" i="2"/>
  <c r="BK451" i="2"/>
  <c r="BK444" i="2"/>
  <c r="BK427" i="2"/>
  <c r="BK374" i="2"/>
  <c r="J338" i="2"/>
  <c r="J292" i="2"/>
  <c r="BK280" i="2"/>
  <c r="J264" i="2"/>
  <c r="BK236" i="2"/>
  <c r="J182" i="2"/>
  <c r="BK165" i="2"/>
  <c r="J148" i="2"/>
  <c r="BK1425" i="2"/>
  <c r="BK1405" i="2"/>
  <c r="BK1372" i="2"/>
  <c r="BK1366" i="2"/>
  <c r="J1356" i="2"/>
  <c r="BK1342" i="2"/>
  <c r="BK1326" i="2"/>
  <c r="BK1322" i="2"/>
  <c r="J1308" i="2"/>
  <c r="BK1283" i="2"/>
  <c r="J1266" i="2"/>
  <c r="J1231" i="2"/>
  <c r="BK1195" i="2"/>
  <c r="J1161" i="2"/>
  <c r="BK1134" i="2"/>
  <c r="BK1106" i="2"/>
  <c r="BK1083" i="2"/>
  <c r="BK1061" i="2"/>
  <c r="BK1020" i="2"/>
  <c r="J982" i="2"/>
  <c r="J956" i="2"/>
  <c r="J932" i="2"/>
  <c r="BK898" i="2"/>
  <c r="BK846" i="2"/>
  <c r="J834" i="2"/>
  <c r="BK810" i="2"/>
  <c r="J793" i="2"/>
  <c r="J770" i="2"/>
  <c r="BK683" i="2"/>
  <c r="J641" i="2"/>
  <c r="BK634" i="2"/>
  <c r="J619" i="2"/>
  <c r="BK610" i="2"/>
  <c r="J592" i="2"/>
  <c r="J568" i="2"/>
  <c r="BK537" i="2"/>
  <c r="BK528" i="2"/>
  <c r="J498" i="2"/>
  <c r="BK490" i="2"/>
  <c r="J467" i="2"/>
  <c r="J455" i="2"/>
  <c r="J438" i="2"/>
  <c r="BK418" i="2"/>
  <c r="J387" i="2"/>
  <c r="J375" i="2"/>
  <c r="J355" i="2"/>
  <c r="J333" i="2"/>
  <c r="BK315" i="2"/>
  <c r="BK261" i="2"/>
  <c r="J250" i="2"/>
  <c r="J220" i="2"/>
  <c r="BK199" i="2"/>
  <c r="BK168" i="2"/>
  <c r="J130" i="2"/>
  <c r="J271" i="3"/>
  <c r="J245" i="3"/>
  <c r="J217" i="3"/>
  <c r="BK204" i="3"/>
  <c r="J290" i="3"/>
  <c r="J288" i="3"/>
  <c r="J283" i="3"/>
  <c r="J247" i="3"/>
  <c r="BK233" i="3"/>
  <c r="J215" i="3"/>
  <c r="BK180" i="3"/>
  <c r="BK169" i="3"/>
  <c r="J139" i="3"/>
  <c r="J218" i="3"/>
  <c r="BK181" i="3"/>
  <c r="BK153" i="3"/>
  <c r="BK280" i="3"/>
  <c r="J275" i="3"/>
  <c r="J270" i="3"/>
  <c r="J259" i="3"/>
  <c r="BK243" i="3"/>
  <c r="BK235" i="3"/>
  <c r="J225" i="3"/>
  <c r="BK213" i="3"/>
  <c r="BK192" i="3"/>
  <c r="BK201" i="3"/>
  <c r="J149" i="3"/>
  <c r="J135" i="3"/>
  <c r="BK274" i="3"/>
  <c r="BK269" i="3"/>
  <c r="J227" i="3"/>
  <c r="BK212" i="3"/>
  <c r="BK195" i="3"/>
  <c r="J184" i="3"/>
  <c r="J132" i="3"/>
  <c r="J188" i="3"/>
  <c r="BK291" i="3"/>
  <c r="J285" i="3"/>
  <c r="BK199" i="3"/>
  <c r="BK252" i="3"/>
  <c r="BK218" i="3"/>
  <c r="BK202" i="3"/>
  <c r="BK164" i="3"/>
  <c r="BK147" i="3"/>
  <c r="BK255" i="3"/>
  <c r="BK241" i="3"/>
  <c r="J210" i="3"/>
  <c r="BK177" i="3"/>
  <c r="BK154" i="3"/>
  <c r="BK140" i="3"/>
  <c r="BK1290" i="2"/>
  <c r="BK1229" i="2"/>
  <c r="BK1191" i="2"/>
  <c r="J1136" i="2"/>
  <c r="BK1080" i="2"/>
  <c r="BK1046" i="2"/>
  <c r="J1015" i="2"/>
  <c r="BK961" i="2"/>
  <c r="BK905" i="2"/>
  <c r="J887" i="2"/>
  <c r="J874" i="2"/>
  <c r="BK781" i="2"/>
  <c r="BK740" i="2"/>
  <c r="J710" i="2"/>
  <c r="J673" i="2"/>
  <c r="J628" i="2"/>
  <c r="BK591" i="2"/>
  <c r="BK553" i="2"/>
  <c r="BK312" i="2"/>
  <c r="BK269" i="2"/>
  <c r="J233" i="2"/>
  <c r="BK179" i="2"/>
  <c r="J1447" i="2"/>
  <c r="J1248" i="2"/>
  <c r="J1179" i="2"/>
  <c r="BK1102" i="2"/>
  <c r="J1057" i="2"/>
  <c r="J1010" i="2"/>
  <c r="J997" i="2"/>
  <c r="J966" i="2"/>
  <c r="BK952" i="2"/>
  <c r="J930" i="2"/>
  <c r="BK893" i="2"/>
  <c r="BK867" i="2"/>
  <c r="BK827" i="2"/>
  <c r="J798" i="2"/>
  <c r="J779" i="2"/>
  <c r="J753" i="2"/>
  <c r="J676" i="2"/>
  <c r="BK609" i="2"/>
  <c r="J562" i="2"/>
  <c r="J508" i="2"/>
  <c r="J272" i="2"/>
  <c r="J228" i="2"/>
  <c r="BK192" i="2"/>
  <c r="J156" i="2"/>
  <c r="BK129" i="2"/>
  <c r="J1404" i="2"/>
  <c r="J1366" i="2"/>
  <c r="J1331" i="2"/>
  <c r="J1309" i="2"/>
  <c r="J1238" i="2"/>
  <c r="J1189" i="2"/>
  <c r="J538" i="2"/>
  <c r="BK498" i="2"/>
  <c r="BK425" i="2"/>
  <c r="J386" i="2"/>
  <c r="BK342" i="2"/>
  <c r="BK311" i="2"/>
  <c r="J276" i="2"/>
  <c r="J244" i="2"/>
  <c r="BK231" i="2"/>
  <c r="BK135" i="2"/>
  <c r="BK1282" i="2"/>
  <c r="J1235" i="2"/>
  <c r="BK1165" i="2"/>
  <c r="J169" i="2"/>
  <c r="J142" i="2"/>
  <c r="BK1445" i="2"/>
  <c r="J1419" i="2"/>
  <c r="BK1400" i="2"/>
  <c r="BK1376" i="2"/>
  <c r="J1361" i="2"/>
  <c r="J1342" i="2"/>
  <c r="BK1315" i="2"/>
  <c r="J1294" i="2"/>
  <c r="BK1218" i="2"/>
  <c r="BK1177" i="2"/>
  <c r="BK1111" i="2"/>
  <c r="J1090" i="2"/>
  <c r="BK1045" i="2"/>
  <c r="BK1006" i="2"/>
  <c r="J955" i="2"/>
  <c r="BK861" i="2"/>
  <c r="BK824" i="2"/>
  <c r="BK799" i="2"/>
  <c r="J760" i="2"/>
  <c r="BK708" i="2"/>
  <c r="BK679" i="2"/>
  <c r="J646" i="2"/>
  <c r="J609" i="2"/>
  <c r="BK583" i="2"/>
  <c r="J560" i="2"/>
  <c r="J541" i="2"/>
  <c r="BK476" i="2"/>
  <c r="BK452" i="2"/>
  <c r="BK395" i="2"/>
  <c r="BK369" i="2"/>
  <c r="J334" i="2"/>
  <c r="J313" i="2"/>
  <c r="J296" i="2"/>
  <c r="BK224" i="2"/>
  <c r="BK434" i="2"/>
  <c r="J339" i="2"/>
  <c r="J301" i="2"/>
  <c r="BK221" i="2"/>
  <c r="J176" i="2"/>
  <c r="J125" i="2"/>
  <c r="BK264" i="3"/>
  <c r="BK223" i="3"/>
  <c r="J130" i="3"/>
  <c r="J207" i="3"/>
  <c r="BK292" i="3"/>
  <c r="J268" i="3"/>
  <c r="BK183" i="3"/>
  <c r="J168" i="3"/>
  <c r="BK198" i="3"/>
  <c r="J150" i="3"/>
  <c r="BK268" i="3"/>
  <c r="BK253" i="3"/>
  <c r="BK226" i="3"/>
  <c r="BK206" i="3"/>
  <c r="J138" i="3"/>
  <c r="BK259" i="3"/>
  <c r="J198" i="3"/>
  <c r="J154" i="3"/>
  <c r="BK186" i="3"/>
  <c r="J287" i="3"/>
  <c r="BK237" i="3"/>
  <c r="BK131" i="3"/>
  <c r="BK211" i="3"/>
  <c r="J279" i="3"/>
  <c r="BK279" i="3"/>
  <c r="BK207" i="3"/>
  <c r="J160" i="3"/>
  <c r="J252" i="3"/>
  <c r="BK174" i="3"/>
  <c r="J147" i="3"/>
  <c r="BK1288" i="2"/>
  <c r="BK1247" i="2"/>
  <c r="BK1206" i="2"/>
  <c r="J1138" i="2"/>
  <c r="J1102" i="2"/>
  <c r="J1061" i="2"/>
  <c r="J1023" i="2"/>
  <c r="J992" i="2"/>
  <c r="BK907" i="2"/>
  <c r="BK885" i="2"/>
  <c r="BK831" i="2"/>
  <c r="J625" i="2"/>
  <c r="J579" i="2"/>
  <c r="BK539" i="2"/>
  <c r="J505" i="2"/>
  <c r="BK463" i="2"/>
  <c r="BK400" i="2"/>
  <c r="BK381" i="2"/>
  <c r="BK161" i="2"/>
  <c r="BK1267" i="2"/>
  <c r="J1237" i="2"/>
  <c r="J1143" i="2"/>
  <c r="J1097" i="2"/>
  <c r="J1079" i="2"/>
  <c r="BK1040" i="2"/>
  <c r="J855" i="2"/>
  <c r="J818" i="2"/>
  <c r="J784" i="2"/>
  <c r="J757" i="2"/>
  <c r="BK719" i="2"/>
  <c r="J651" i="2"/>
  <c r="J595" i="2"/>
  <c r="BK526" i="2"/>
  <c r="BK365" i="2"/>
  <c r="J265" i="2"/>
  <c r="J212" i="2"/>
  <c r="J177" i="2"/>
  <c r="J1439" i="2"/>
  <c r="BK1412" i="2"/>
  <c r="J1385" i="2"/>
  <c r="J1354" i="2"/>
  <c r="J1322" i="2"/>
  <c r="BK1258" i="2"/>
  <c r="J1211" i="2"/>
  <c r="J1169" i="2"/>
  <c r="J1153" i="2"/>
  <c r="J518" i="2"/>
  <c r="BK448" i="2"/>
  <c r="J399" i="2"/>
  <c r="BK380" i="2"/>
  <c r="J348" i="2"/>
  <c r="J316" i="2"/>
  <c r="J300" i="2"/>
  <c r="BK272" i="2"/>
  <c r="BK212" i="2"/>
  <c r="BK176" i="2"/>
  <c r="J246" i="2"/>
  <c r="J159" i="2"/>
  <c r="BK1437" i="2"/>
  <c r="J1391" i="2"/>
  <c r="J1369" i="2"/>
  <c r="BK1349" i="2"/>
  <c r="BK1319" i="2"/>
  <c r="J1306" i="2"/>
  <c r="BK1273" i="2"/>
  <c r="BK1187" i="2"/>
  <c r="J1132" i="2"/>
  <c r="BK1069" i="2"/>
  <c r="J1007" i="2"/>
  <c r="J968" i="2"/>
  <c r="BK929" i="2"/>
  <c r="BK886" i="2"/>
  <c r="BK841" i="2"/>
  <c r="BK817" i="2"/>
  <c r="BK788" i="2"/>
  <c r="BK722" i="2"/>
  <c r="J678" i="2"/>
  <c r="J631" i="2"/>
  <c r="BK602" i="2"/>
  <c r="BK520" i="2"/>
  <c r="BK488" i="2"/>
  <c r="J452" i="2"/>
  <c r="J432" i="2"/>
  <c r="BK358" i="2"/>
  <c r="BK327" i="2"/>
  <c r="BK235" i="2"/>
  <c r="BK196" i="3"/>
  <c r="BK145" i="3"/>
  <c r="J264" i="3"/>
  <c r="J234" i="3"/>
  <c r="J201" i="3"/>
  <c r="J195" i="3"/>
  <c r="BK286" i="3"/>
  <c r="BK238" i="3"/>
  <c r="BK193" i="3"/>
  <c r="J134" i="3"/>
  <c r="J169" i="3"/>
  <c r="BK240" i="3"/>
  <c r="J191" i="3"/>
  <c r="J267" i="3"/>
  <c r="BK289" i="3"/>
  <c r="J133" i="3"/>
  <c r="BK244" i="3"/>
  <c r="BK203" i="3"/>
  <c r="BK1254" i="2"/>
  <c r="BK1228" i="2"/>
  <c r="BK1198" i="2"/>
  <c r="J1177" i="2"/>
  <c r="BK1123" i="2"/>
  <c r="BK1092" i="2"/>
  <c r="J1068" i="2"/>
  <c r="J1038" i="2"/>
  <c r="J759" i="2"/>
  <c r="BK697" i="2"/>
  <c r="BK675" i="2"/>
  <c r="J660" i="2"/>
  <c r="J637" i="2"/>
  <c r="J614" i="2"/>
  <c r="BK572" i="2"/>
  <c r="J537" i="2"/>
  <c r="J502" i="2"/>
  <c r="J469" i="2"/>
  <c r="BK404" i="2"/>
  <c r="BK399" i="2"/>
  <c r="BK368" i="2"/>
  <c r="BK357" i="2"/>
  <c r="BK338" i="2"/>
  <c r="BK323" i="2"/>
  <c r="J299" i="2"/>
  <c r="J263" i="2"/>
  <c r="J227" i="2"/>
  <c r="J153" i="2"/>
  <c r="J1259" i="2"/>
  <c r="J1195" i="2"/>
  <c r="BK1136" i="2"/>
  <c r="BK1095" i="2"/>
  <c r="J1046" i="2"/>
  <c r="J1004" i="2"/>
  <c r="J990" i="2"/>
  <c r="BK970" i="2"/>
  <c r="BK937" i="2"/>
  <c r="BK919" i="2"/>
  <c r="BK882" i="2"/>
  <c r="J865" i="2"/>
  <c r="BK832" i="2"/>
  <c r="BK811" i="2"/>
  <c r="BK771" i="2"/>
  <c r="J755" i="2"/>
  <c r="J718" i="2"/>
  <c r="J655" i="2"/>
  <c r="BK594" i="2"/>
  <c r="BK503" i="2"/>
  <c r="BK283" i="2"/>
  <c r="J1360" i="2"/>
  <c r="J1321" i="2"/>
  <c r="J1262" i="2"/>
  <c r="J1220" i="2"/>
  <c r="J1176" i="2"/>
  <c r="J533" i="2"/>
  <c r="BK504" i="2"/>
  <c r="BK456" i="2"/>
  <c r="J414" i="2"/>
  <c r="BK202" i="2"/>
  <c r="J144" i="2"/>
  <c r="J1300" i="2"/>
  <c r="BK1255" i="2"/>
  <c r="J1148" i="2"/>
  <c r="BK1143" i="2"/>
  <c r="J1121" i="2"/>
  <c r="BK1090" i="2"/>
  <c r="BK1057" i="2"/>
  <c r="J1048" i="2"/>
  <c r="J1029" i="2"/>
  <c r="J1008" i="2"/>
  <c r="J986" i="2"/>
  <c r="BK971" i="2"/>
  <c r="BK955" i="2"/>
  <c r="J947" i="2"/>
  <c r="BK924" i="2"/>
  <c r="BK874" i="2"/>
  <c r="J846" i="2"/>
  <c r="J826" i="2"/>
  <c r="J791" i="2"/>
  <c r="J783" i="2"/>
  <c r="J766" i="2"/>
  <c r="BK756" i="2"/>
  <c r="BK739" i="2"/>
  <c r="J730" i="2"/>
  <c r="J715" i="2"/>
  <c r="J686" i="2"/>
  <c r="J665" i="2"/>
  <c r="J661" i="2"/>
  <c r="J656" i="2"/>
  <c r="BK631" i="2"/>
  <c r="BK588" i="2"/>
  <c r="J554" i="2"/>
  <c r="BK548" i="2"/>
  <c r="J532" i="2"/>
  <c r="BK523" i="2"/>
  <c r="J500" i="2"/>
  <c r="BK478" i="2"/>
  <c r="BK468" i="2"/>
  <c r="BK461" i="2"/>
  <c r="J444" i="2"/>
  <c r="J425" i="2"/>
  <c r="BK420" i="2"/>
  <c r="BK409" i="2"/>
  <c r="BK407" i="2"/>
  <c r="J402" i="2"/>
  <c r="J391" i="2"/>
  <c r="BK366" i="2"/>
  <c r="J347" i="2"/>
  <c r="J324" i="2"/>
  <c r="J311" i="2"/>
  <c r="BK288" i="2"/>
  <c r="J282" i="2"/>
  <c r="BK268" i="2"/>
  <c r="BK254" i="2"/>
  <c r="J248" i="2"/>
  <c r="BK234" i="2"/>
  <c r="J222" i="2"/>
  <c r="J213" i="2"/>
  <c r="J198" i="2"/>
  <c r="J188" i="2"/>
  <c r="BK167" i="2"/>
  <c r="BK158" i="2"/>
  <c r="BK134" i="2"/>
  <c r="J1426" i="2"/>
  <c r="BK1407" i="2"/>
  <c r="BK1391" i="2"/>
  <c r="J1367" i="2"/>
  <c r="BK1345" i="2"/>
  <c r="J1324" i="2"/>
  <c r="BK1231" i="2"/>
  <c r="BK1209" i="2"/>
  <c r="J1127" i="2"/>
  <c r="BK1077" i="2"/>
  <c r="J1024" i="2"/>
  <c r="BK982" i="2"/>
  <c r="BK923" i="2"/>
  <c r="J810" i="2"/>
  <c r="BK779" i="2"/>
  <c r="J723" i="2"/>
  <c r="BK699" i="2"/>
  <c r="BK660" i="2"/>
  <c r="BK641" i="2"/>
  <c r="BK614" i="2"/>
  <c r="J588" i="2"/>
  <c r="BK570" i="2"/>
  <c r="J489" i="2"/>
  <c r="J458" i="2"/>
  <c r="J446" i="2"/>
  <c r="BK440" i="2"/>
  <c r="J389" i="2"/>
  <c r="J354" i="2"/>
  <c r="J326" i="2"/>
  <c r="J249" i="2"/>
  <c r="J149" i="2"/>
  <c r="BK1296" i="2"/>
  <c r="J1255" i="2"/>
  <c r="J1218" i="2"/>
  <c r="J1165" i="2"/>
  <c r="J1152" i="2"/>
  <c r="BK1121" i="2"/>
  <c r="BK1098" i="2"/>
  <c r="BK1068" i="2"/>
  <c r="J1055" i="2"/>
  <c r="BK1010" i="2"/>
  <c r="J983" i="2"/>
  <c r="BK960" i="2"/>
  <c r="J942" i="2"/>
  <c r="J919" i="2"/>
  <c r="BK911" i="2"/>
  <c r="BK901" i="2"/>
  <c r="BK876" i="2"/>
  <c r="J847" i="2"/>
  <c r="BK813" i="2"/>
  <c r="BK766" i="2"/>
  <c r="J734" i="2"/>
  <c r="BK713" i="2"/>
  <c r="BK651" i="2"/>
  <c r="BK577" i="2"/>
  <c r="BK542" i="2"/>
  <c r="BK511" i="2"/>
  <c r="J405" i="2"/>
  <c r="BK375" i="2"/>
  <c r="BK344" i="2"/>
  <c r="J322" i="2"/>
  <c r="BK291" i="2"/>
  <c r="BK248" i="2"/>
  <c r="J216" i="2"/>
  <c r="J200" i="2"/>
  <c r="BK181" i="2"/>
  <c r="BK146" i="2"/>
  <c r="J128" i="2"/>
  <c r="J1431" i="2"/>
  <c r="J1427" i="2"/>
  <c r="BK1417" i="2"/>
  <c r="J1392" i="2"/>
  <c r="J1377" i="2"/>
  <c r="BK1351" i="2"/>
  <c r="BK1336" i="2"/>
  <c r="BK1298" i="2"/>
  <c r="BK1259" i="2"/>
  <c r="BK1217" i="2"/>
  <c r="J1186" i="2"/>
  <c r="J1162" i="2"/>
  <c r="BK1148" i="2"/>
  <c r="BK1120" i="2"/>
  <c r="BK1086" i="2"/>
  <c r="J1052" i="2"/>
  <c r="J1020" i="2"/>
  <c r="BK994" i="2"/>
  <c r="J944" i="2"/>
  <c r="J920" i="2"/>
  <c r="J828" i="2"/>
  <c r="J788" i="2"/>
  <c r="BK222" i="2"/>
  <c r="J165" i="2"/>
  <c r="AS95" i="1"/>
  <c r="J1375" i="2"/>
  <c r="J1215" i="2"/>
  <c r="BK1174" i="2"/>
  <c r="J1151" i="2"/>
  <c r="J1122" i="2"/>
  <c r="J1106" i="2"/>
  <c r="J1088" i="2"/>
  <c r="J1065" i="2"/>
  <c r="J976" i="2"/>
  <c r="J893" i="2"/>
  <c r="BK833" i="2"/>
  <c r="J801" i="2"/>
  <c r="J786" i="2"/>
  <c r="J750" i="2"/>
  <c r="J714" i="2"/>
  <c r="BK665" i="2"/>
  <c r="J622" i="2"/>
  <c r="BK576" i="2"/>
  <c r="J529" i="2"/>
  <c r="J463" i="2"/>
  <c r="BK439" i="2"/>
  <c r="BK379" i="2"/>
  <c r="BK331" i="2"/>
  <c r="J271" i="2"/>
  <c r="BK229" i="2"/>
  <c r="BK172" i="2"/>
  <c r="BK1438" i="2"/>
  <c r="J1407" i="2"/>
  <c r="J1389" i="2"/>
  <c r="BK1370" i="2"/>
  <c r="J1343" i="2"/>
  <c r="BK1323" i="2"/>
  <c r="BK1305" i="2"/>
  <c r="BK1252" i="2"/>
  <c r="J1208" i="2"/>
  <c r="J1166" i="2"/>
  <c r="J1064" i="2"/>
  <c r="BK998" i="2"/>
  <c r="J961" i="2"/>
  <c r="BK926" i="2"/>
  <c r="J871" i="2"/>
  <c r="J821" i="2"/>
  <c r="J807" i="2"/>
  <c r="BK749" i="2"/>
  <c r="J681" i="2"/>
  <c r="J632" i="2"/>
  <c r="BK587" i="2"/>
  <c r="J563" i="2"/>
  <c r="J521" i="2"/>
  <c r="J482" i="2"/>
  <c r="BK429" i="2"/>
  <c r="J371" i="2"/>
  <c r="J337" i="2"/>
  <c r="BK302" i="2"/>
  <c r="J258" i="2"/>
  <c r="J197" i="2"/>
  <c r="J276" i="3"/>
  <c r="BK251" i="3"/>
  <c r="J214" i="3"/>
  <c r="J278" i="3"/>
  <c r="BK254" i="3"/>
  <c r="BK184" i="3"/>
  <c r="BK285" i="3"/>
  <c r="BK239" i="3"/>
  <c r="J202" i="3"/>
  <c r="J237" i="3"/>
  <c r="J141" i="3"/>
  <c r="BK273" i="3"/>
  <c r="BK250" i="3"/>
  <c r="BK221" i="3"/>
  <c r="BK205" i="3"/>
  <c r="J145" i="3"/>
  <c r="BK270" i="3"/>
  <c r="J209" i="3"/>
  <c r="J180" i="3"/>
  <c r="J222" i="3"/>
  <c r="J280" i="3"/>
  <c r="J163" i="3"/>
  <c r="J131" i="3"/>
  <c r="J173" i="3"/>
  <c r="J246" i="3"/>
  <c r="BK166" i="3"/>
  <c r="J144" i="3"/>
  <c r="BK246" i="3"/>
  <c r="BK188" i="3"/>
  <c r="J1274" i="2"/>
  <c r="J1234" i="2"/>
  <c r="J1204" i="2"/>
  <c r="J1129" i="2"/>
  <c r="J1285" i="2"/>
  <c r="J1243" i="2"/>
  <c r="BK1203" i="2"/>
  <c r="BK1186" i="2"/>
  <c r="J1103" i="2"/>
  <c r="BK1053" i="2"/>
  <c r="BK1011" i="2"/>
  <c r="J948" i="2"/>
  <c r="J890" i="2"/>
  <c r="BK872" i="2"/>
  <c r="BK825" i="2"/>
  <c r="J774" i="2"/>
  <c r="BK744" i="2"/>
  <c r="J716" i="2"/>
  <c r="J576" i="2"/>
  <c r="BK532" i="2"/>
  <c r="J497" i="2"/>
  <c r="J471" i="2"/>
  <c r="BK414" i="2"/>
  <c r="BK384" i="2"/>
  <c r="J131" i="2"/>
  <c r="BK1240" i="2"/>
  <c r="BK1180" i="2"/>
  <c r="BK946" i="2"/>
  <c r="J928" i="2"/>
  <c r="BK900" i="2"/>
  <c r="BK879" i="2"/>
  <c r="J864" i="2"/>
  <c r="J822" i="2"/>
  <c r="BK791" i="2"/>
  <c r="BK761" i="2"/>
  <c r="J721" i="2"/>
  <c r="J663" i="2"/>
  <c r="J597" i="2"/>
  <c r="BK571" i="2"/>
  <c r="J439" i="2"/>
  <c r="BK275" i="2"/>
  <c r="BK252" i="2"/>
  <c r="J193" i="2"/>
  <c r="BK143" i="2"/>
  <c r="BK1428" i="2"/>
  <c r="J1398" i="2"/>
  <c r="J1370" i="2"/>
  <c r="J1333" i="2"/>
  <c r="BK1300" i="2"/>
  <c r="BK1226" i="2"/>
  <c r="J1183" i="2"/>
  <c r="BK1159" i="2"/>
  <c r="BK514" i="2"/>
  <c r="BK460" i="2"/>
  <c r="J373" i="2"/>
  <c r="J317" i="2"/>
  <c r="BK296" i="2"/>
  <c r="BK267" i="2"/>
  <c r="J215" i="2"/>
  <c r="J184" i="2"/>
  <c r="J161" i="2"/>
  <c r="BK1301" i="2"/>
  <c r="J1264" i="2"/>
  <c r="J1167" i="2"/>
  <c r="J183" i="2"/>
  <c r="BK149" i="2"/>
  <c r="J132" i="2"/>
  <c r="J1430" i="2"/>
  <c r="BK1420" i="2"/>
  <c r="BK1404" i="2"/>
  <c r="BK1389" i="2"/>
  <c r="J1372" i="2"/>
  <c r="J1344" i="2"/>
  <c r="J1339" i="2"/>
  <c r="BK930" i="2"/>
  <c r="J869" i="2"/>
  <c r="J817" i="2"/>
  <c r="J805" i="2"/>
  <c r="BK750" i="2"/>
  <c r="J719" i="2"/>
  <c r="BK706" i="2"/>
  <c r="J670" i="2"/>
  <c r="J638" i="2"/>
  <c r="BK621" i="2"/>
  <c r="BK597" i="2"/>
  <c r="BK580" i="2"/>
  <c r="J546" i="2"/>
  <c r="BK533" i="2"/>
  <c r="J473" i="2"/>
  <c r="J441" i="2"/>
  <c r="BK382" i="2"/>
  <c r="BK330" i="2"/>
  <c r="J305" i="2"/>
  <c r="BK265" i="2"/>
  <c r="BK195" i="2"/>
  <c r="BK1299" i="2"/>
  <c r="BK1291" i="2"/>
  <c r="BK1285" i="2"/>
  <c r="J1244" i="2"/>
  <c r="BK1211" i="2"/>
  <c r="BK1170" i="2"/>
  <c r="J1141" i="2"/>
  <c r="J1113" i="2"/>
  <c r="BK1082" i="2"/>
  <c r="J1063" i="2"/>
  <c r="BK1052" i="2"/>
  <c r="J1040" i="2"/>
  <c r="BK853" i="2"/>
  <c r="BK826" i="2"/>
  <c r="J758" i="2"/>
  <c r="J731" i="2"/>
  <c r="J699" i="2"/>
  <c r="BK668" i="2"/>
  <c r="BK613" i="2"/>
  <c r="BK564" i="2"/>
  <c r="BK538" i="2"/>
  <c r="BK493" i="2"/>
  <c r="BK413" i="2"/>
  <c r="BK402" i="2"/>
  <c r="J366" i="2"/>
  <c r="BK325" i="2"/>
  <c r="BK317" i="2"/>
  <c r="BK276" i="2"/>
  <c r="J254" i="2"/>
  <c r="J245" i="2"/>
  <c r="J199" i="2"/>
  <c r="J167" i="2"/>
  <c r="BK133" i="2"/>
  <c r="J124" i="2"/>
  <c r="BK1430" i="2"/>
  <c r="J1423" i="2"/>
  <c r="J1412" i="2"/>
  <c r="J1399" i="2"/>
  <c r="J1380" i="2"/>
  <c r="J1368" i="2"/>
  <c r="BK1343" i="2"/>
  <c r="BK1321" i="2"/>
  <c r="J1315" i="2"/>
  <c r="J1296" i="2"/>
  <c r="BK1264" i="2"/>
  <c r="J1250" i="2"/>
  <c r="J1229" i="2"/>
  <c r="J1188" i="2"/>
  <c r="BK1171" i="2"/>
  <c r="BK1155" i="2"/>
  <c r="BK1135" i="2"/>
  <c r="BK1127" i="2"/>
  <c r="BK1099" i="2"/>
  <c r="BK1088" i="2"/>
  <c r="J1062" i="2"/>
  <c r="J1035" i="2"/>
  <c r="J1027" i="2"/>
  <c r="J1012" i="2"/>
  <c r="BK985" i="2"/>
  <c r="BK943" i="2"/>
  <c r="J853" i="2"/>
  <c r="BK759" i="2"/>
  <c r="J709" i="2"/>
  <c r="BK1432" i="2"/>
  <c r="J1401" i="2"/>
  <c r="J1388" i="2"/>
  <c r="J1357" i="2"/>
  <c r="BK1337" i="2"/>
  <c r="J1310" i="2"/>
  <c r="J1286" i="2"/>
  <c r="J1260" i="2"/>
  <c r="J1203" i="2"/>
  <c r="BK1154" i="2"/>
  <c r="BK1119" i="2"/>
  <c r="J1083" i="2"/>
  <c r="BK1042" i="2"/>
  <c r="BK1026" i="2"/>
  <c r="J1019" i="2"/>
  <c r="BK1000" i="2"/>
  <c r="J971" i="2"/>
  <c r="J929" i="2"/>
  <c r="J915" i="2"/>
  <c r="BK903" i="2"/>
  <c r="J877" i="2"/>
  <c r="BK848" i="2"/>
  <c r="J820" i="2"/>
  <c r="BK794" i="2"/>
  <c r="J769" i="2"/>
  <c r="BK752" i="2"/>
  <c r="J747" i="2"/>
  <c r="J687" i="2"/>
  <c r="BK674" i="2"/>
  <c r="J649" i="2"/>
  <c r="J611" i="2"/>
  <c r="J587" i="2"/>
  <c r="J558" i="2"/>
  <c r="BK535" i="2"/>
  <c r="J483" i="2"/>
  <c r="BK467" i="2"/>
  <c r="J448" i="2"/>
  <c r="J429" i="2"/>
  <c r="BK419" i="2"/>
  <c r="BK351" i="2"/>
  <c r="J308" i="2"/>
  <c r="BK285" i="2"/>
  <c r="BK262" i="2"/>
  <c r="J251" i="2"/>
  <c r="BK193" i="2"/>
  <c r="J160" i="2"/>
  <c r="J139" i="2"/>
  <c r="BK1418" i="2"/>
  <c r="J1402" i="2"/>
  <c r="BK1375" i="2"/>
  <c r="J1371" i="2"/>
  <c r="BK1359" i="2"/>
  <c r="J1352" i="2"/>
  <c r="J1330" i="2"/>
  <c r="BK1324" i="2"/>
  <c r="BK1313" i="2"/>
  <c r="BK1292" i="2"/>
  <c r="J1258" i="2"/>
  <c r="BK1225" i="2"/>
  <c r="BK1184" i="2"/>
  <c r="BK1140" i="2"/>
  <c r="BK1118" i="2"/>
  <c r="BK1093" i="2"/>
  <c r="BK1081" i="2"/>
  <c r="J1039" i="2"/>
  <c r="BK1025" i="2"/>
  <c r="BK989" i="2"/>
  <c r="J970" i="2"/>
  <c r="BK941" i="2"/>
  <c r="J895" i="2"/>
  <c r="BK859" i="2"/>
  <c r="BK838" i="2"/>
  <c r="J812" i="2"/>
  <c r="J794" i="2"/>
  <c r="J725" i="2"/>
  <c r="J705" i="2"/>
  <c r="J644" i="2"/>
  <c r="J639" i="2"/>
  <c r="J629" i="2"/>
  <c r="J608" i="2"/>
  <c r="J589" i="2"/>
  <c r="BK575" i="2"/>
  <c r="BK558" i="2"/>
  <c r="J545" i="2"/>
  <c r="J534" i="2"/>
  <c r="BK529" i="2"/>
  <c r="J496" i="2"/>
  <c r="J485" i="2"/>
  <c r="BK465" i="2"/>
  <c r="BK462" i="2"/>
  <c r="J451" i="2"/>
  <c r="BK436" i="2"/>
  <c r="BK388" i="2"/>
  <c r="BK386" i="2"/>
  <c r="BK363" i="2"/>
  <c r="J349" i="2"/>
  <c r="J332" i="2"/>
  <c r="BK310" i="2"/>
  <c r="J273" i="2"/>
  <c r="BK255" i="2"/>
  <c r="J202" i="2"/>
  <c r="J189" i="2"/>
  <c r="BK175" i="2"/>
  <c r="BK142" i="2"/>
  <c r="J272" i="3"/>
  <c r="BK260" i="3"/>
  <c r="J249" i="3"/>
  <c r="BK225" i="3"/>
  <c r="BK215" i="3"/>
  <c r="J146" i="3"/>
  <c r="J273" i="3"/>
  <c r="J256" i="3"/>
  <c r="J226" i="3"/>
  <c r="J185" i="3"/>
  <c r="BK132" i="3"/>
  <c r="BK284" i="3"/>
  <c r="BK267" i="3"/>
  <c r="J235" i="3"/>
  <c r="BK210" i="3"/>
  <c r="J174" i="3"/>
  <c r="J152" i="3"/>
  <c r="BK229" i="3"/>
  <c r="BK216" i="3"/>
  <c r="J157" i="3"/>
  <c r="BK144" i="3"/>
  <c r="BK276" i="3"/>
  <c r="J274" i="3"/>
  <c r="BK266" i="3"/>
  <c r="J255" i="3"/>
  <c r="J248" i="3"/>
  <c r="J239" i="3"/>
  <c r="BK230" i="3"/>
  <c r="BK220" i="3"/>
  <c r="BK197" i="3"/>
  <c r="J204" i="3"/>
  <c r="BK194" i="3"/>
  <c r="BK143" i="3"/>
  <c r="BK272" i="3"/>
  <c r="J241" i="3"/>
  <c r="BK217" i="3"/>
  <c r="J189" i="3"/>
  <c r="BK179" i="3"/>
  <c r="BK262" i="3"/>
  <c r="BK157" i="3"/>
  <c r="BK231" i="3"/>
  <c r="J193" i="3"/>
  <c r="BK130" i="3"/>
  <c r="BK263" i="3"/>
  <c r="J205" i="3"/>
  <c r="BK287" i="3"/>
  <c r="BK277" i="3"/>
  <c r="J187" i="3"/>
  <c r="J277" i="3"/>
  <c r="J229" i="3"/>
  <c r="J206" i="3"/>
  <c r="BK155" i="3"/>
  <c r="BK256" i="3"/>
  <c r="BK247" i="3"/>
  <c r="J211" i="3"/>
  <c r="BK176" i="3"/>
  <c r="J165" i="3"/>
  <c r="BK1294" i="2"/>
  <c r="BK1230" i="2"/>
  <c r="J1160" i="2"/>
  <c r="BK1109" i="2"/>
  <c r="J1076" i="2"/>
  <c r="BK1039" i="2"/>
  <c r="J996" i="2"/>
  <c r="J941" i="2"/>
  <c r="J902" i="2"/>
  <c r="BK880" i="2"/>
  <c r="BK789" i="2"/>
  <c r="BK724" i="2"/>
  <c r="J666" i="2"/>
  <c r="BK623" i="2"/>
  <c r="J599" i="2"/>
  <c r="BK562" i="2"/>
  <c r="BK534" i="2"/>
  <c r="J486" i="2"/>
  <c r="BK455" i="2"/>
  <c r="J406" i="2"/>
  <c r="BK237" i="2"/>
  <c r="BK1062" i="2"/>
  <c r="J1022" i="2"/>
  <c r="BK1003" i="2"/>
  <c r="BK975" i="2"/>
  <c r="BK963" i="2"/>
  <c r="BK945" i="2"/>
  <c r="BK931" i="2"/>
  <c r="J903" i="2"/>
  <c r="BK870" i="2"/>
  <c r="J835" i="2"/>
  <c r="BK814" i="2"/>
  <c r="J270" i="2"/>
  <c r="J231" i="2"/>
  <c r="J203" i="2"/>
  <c r="J173" i="2"/>
  <c r="J152" i="2"/>
  <c r="J1434" i="2"/>
  <c r="BK1409" i="2"/>
  <c r="BK1378" i="2"/>
  <c r="BK1355" i="2"/>
  <c r="J1325" i="2"/>
  <c r="BK1286" i="2"/>
  <c r="J1221" i="2"/>
  <c r="J1192" i="2"/>
  <c r="BK1161" i="2"/>
  <c r="BK524" i="2"/>
  <c r="BK500" i="2"/>
  <c r="J450" i="2"/>
  <c r="BK412" i="2"/>
  <c r="BK387" i="2"/>
  <c r="J368" i="2"/>
  <c r="BK343" i="2"/>
  <c r="BK320" i="2"/>
  <c r="BK307" i="2"/>
  <c r="BK1256" i="2"/>
  <c r="BK153" i="2"/>
  <c r="J1381" i="2"/>
  <c r="J601" i="2"/>
  <c r="J487" i="2"/>
  <c r="J447" i="2"/>
  <c r="J344" i="2"/>
  <c r="J158" i="2"/>
  <c r="J1275" i="2"/>
  <c r="BK1193" i="2"/>
  <c r="J1112" i="2"/>
  <c r="BK1056" i="2"/>
  <c r="J980" i="2"/>
  <c r="J931" i="2"/>
  <c r="J897" i="2"/>
  <c r="J837" i="2"/>
  <c r="J736" i="2"/>
  <c r="J674" i="2"/>
  <c r="BK565" i="2"/>
  <c r="BK1346" i="2"/>
  <c r="BK1311" i="2"/>
  <c r="BK807" i="2"/>
  <c r="BK767" i="2"/>
  <c r="J754" i="2"/>
  <c r="J727" i="2"/>
  <c r="J703" i="2"/>
  <c r="BK681" i="2"/>
  <c r="BK636" i="2"/>
  <c r="J613" i="2"/>
  <c r="J596" i="2"/>
  <c r="J574" i="2"/>
  <c r="J542" i="2"/>
  <c r="J504" i="2"/>
  <c r="BK464" i="2"/>
  <c r="J419" i="2"/>
  <c r="J372" i="2"/>
  <c r="J268" i="2"/>
  <c r="J206" i="2"/>
  <c r="BK187" i="2"/>
  <c r="J155" i="2"/>
  <c r="J238" i="3"/>
  <c r="BK172" i="3"/>
  <c r="J282" i="3"/>
  <c r="J230" i="3"/>
  <c r="BK165" i="3"/>
  <c r="J136" i="3"/>
  <c r="BK278" i="3"/>
  <c r="J244" i="3"/>
  <c r="J186" i="3"/>
  <c r="BK288" i="3"/>
  <c r="J166" i="3"/>
  <c r="J194" i="3"/>
  <c r="BK185" i="3"/>
  <c r="J177" i="3"/>
  <c r="J242" i="3"/>
  <c r="J181" i="3"/>
  <c r="BK159" i="3"/>
  <c r="J140" i="3"/>
  <c r="J253" i="3"/>
  <c r="BK232" i="3"/>
  <c r="J196" i="3"/>
  <c r="J172" i="3"/>
  <c r="BK142" i="3"/>
  <c r="BK1262" i="2"/>
  <c r="J1242" i="2"/>
  <c r="J1213" i="2"/>
  <c r="J1185" i="2"/>
  <c r="J1111" i="2"/>
  <c r="J1073" i="2"/>
  <c r="J1049" i="2"/>
  <c r="BK1008" i="2"/>
  <c r="J959" i="2"/>
  <c r="J896" i="2"/>
  <c r="BK839" i="2"/>
  <c r="BK801" i="2"/>
  <c r="J765" i="2"/>
  <c r="BK726" i="2"/>
  <c r="J642" i="2"/>
  <c r="BK615" i="2"/>
  <c r="BK373" i="2"/>
  <c r="J359" i="2"/>
  <c r="BK339" i="2"/>
  <c r="BK304" i="2"/>
  <c r="J285" i="2"/>
  <c r="J236" i="2"/>
  <c r="BK198" i="2"/>
  <c r="J1445" i="2"/>
  <c r="BK1197" i="2"/>
  <c r="J1134" i="2"/>
  <c r="BK1110" i="2"/>
  <c r="BK1060" i="2"/>
  <c r="BK1001" i="2"/>
  <c r="BK939" i="2"/>
  <c r="J916" i="2"/>
  <c r="J898" i="2"/>
  <c r="BK868" i="2"/>
  <c r="BK844" i="2"/>
  <c r="BK797" i="2"/>
  <c r="J768" i="2"/>
  <c r="J738" i="2"/>
  <c r="J667" i="2"/>
  <c r="J600" i="2"/>
  <c r="BK578" i="2"/>
  <c r="BK480" i="2"/>
  <c r="BK290" i="2"/>
  <c r="J262" i="2"/>
  <c r="BK208" i="2"/>
  <c r="J174" i="2"/>
  <c r="J138" i="2"/>
  <c r="BK1435" i="2"/>
  <c r="J1422" i="2"/>
  <c r="BK1396" i="2"/>
  <c r="J1373" i="2"/>
  <c r="J1327" i="2"/>
  <c r="J1287" i="2"/>
  <c r="BK1244" i="2"/>
  <c r="J1206" i="2"/>
  <c r="J1168" i="2"/>
  <c r="BK1152" i="2"/>
  <c r="BK515" i="2"/>
  <c r="J476" i="2"/>
  <c r="J433" i="2"/>
  <c r="J397" i="2"/>
  <c r="J385" i="2"/>
  <c r="BK356" i="2"/>
  <c r="BK333" i="2"/>
  <c r="BK313" i="2"/>
  <c r="BK292" i="2"/>
  <c r="BK238" i="2"/>
  <c r="J225" i="2"/>
  <c r="BK205" i="2"/>
  <c r="BK173" i="2"/>
  <c r="J1302" i="2"/>
  <c r="J1257" i="2"/>
  <c r="BK1183" i="2"/>
  <c r="BK1150" i="2"/>
  <c r="J185" i="2"/>
  <c r="BK164" i="2"/>
  <c r="J147" i="2"/>
  <c r="BK131" i="2"/>
  <c r="J1441" i="2"/>
  <c r="J1413" i="2"/>
  <c r="BK1403" i="2"/>
  <c r="BK1383" i="2"/>
  <c r="BK1365" i="2"/>
  <c r="BK1348" i="2"/>
  <c r="BK1340" i="2"/>
  <c r="J1313" i="2"/>
  <c r="BK1235" i="2"/>
  <c r="BK1201" i="2"/>
  <c r="J1172" i="2"/>
  <c r="J1095" i="2"/>
  <c r="J1060" i="2"/>
  <c r="BK1005" i="2"/>
  <c r="J978" i="2"/>
  <c r="BK887" i="2"/>
  <c r="J832" i="2"/>
  <c r="J806" i="2"/>
  <c r="BK776" i="2"/>
  <c r="J748" i="2"/>
  <c r="J713" i="2"/>
  <c r="BK693" i="2"/>
  <c r="J650" i="2"/>
  <c r="BK624" i="2"/>
  <c r="J604" i="2"/>
  <c r="J590" i="2"/>
  <c r="J559" i="2"/>
  <c r="J540" i="2"/>
  <c r="BK486" i="2"/>
  <c r="J171" i="2"/>
  <c r="BK1446" i="2"/>
  <c r="BK1293" i="2"/>
  <c r="BK1250" i="2"/>
  <c r="BK1232" i="2"/>
  <c r="BK1215" i="2"/>
  <c r="BK1156" i="2"/>
  <c r="BK1124" i="2"/>
  <c r="BK1122" i="2"/>
  <c r="BK1091" i="2"/>
  <c r="BK1066" i="2"/>
  <c r="J1053" i="2"/>
  <c r="J991" i="2"/>
  <c r="BK978" i="2"/>
  <c r="BK944" i="2"/>
  <c r="BK928" i="2"/>
  <c r="BK918" i="2"/>
  <c r="J908" i="2"/>
  <c r="J886" i="2"/>
  <c r="BK875" i="2"/>
  <c r="BK864" i="2"/>
  <c r="BK830" i="2"/>
  <c r="J811" i="2"/>
  <c r="BK770" i="2"/>
  <c r="J735" i="2"/>
  <c r="BK725" i="2"/>
  <c r="BK689" i="2"/>
  <c r="BK652" i="2"/>
  <c r="BK635" i="2"/>
  <c r="BK568" i="2"/>
  <c r="BK521" i="2"/>
  <c r="BK479" i="2"/>
  <c r="BK396" i="2"/>
  <c r="J357" i="2"/>
  <c r="J340" i="2"/>
  <c r="J307" i="2"/>
  <c r="J267" i="2"/>
  <c r="BK246" i="2"/>
  <c r="J211" i="2"/>
  <c r="BK191" i="2"/>
  <c r="BK183" i="2"/>
  <c r="BK157" i="2"/>
  <c r="J129" i="2"/>
  <c r="J123" i="2"/>
  <c r="J1436" i="2"/>
  <c r="BK1421" i="2"/>
  <c r="BK1416" i="2"/>
  <c r="BK1398" i="2"/>
  <c r="BK1382" i="2"/>
  <c r="J1376" i="2"/>
  <c r="J1349" i="2"/>
  <c r="J1326" i="2"/>
  <c r="J1318" i="2"/>
  <c r="BK1287" i="2"/>
  <c r="BK1269" i="2"/>
  <c r="BK1241" i="2"/>
  <c r="BK1219" i="2"/>
  <c r="BK1009" i="2"/>
  <c r="BK958" i="2"/>
  <c r="J911" i="2"/>
  <c r="J842" i="2"/>
  <c r="J732" i="2"/>
  <c r="BK608" i="2"/>
  <c r="BK559" i="2"/>
  <c r="J520" i="2"/>
  <c r="BK502" i="2"/>
  <c r="J434" i="2"/>
  <c r="BK348" i="2"/>
  <c r="J283" i="2"/>
  <c r="BK227" i="2"/>
  <c r="J192" i="2"/>
  <c r="J143" i="2"/>
  <c r="J1433" i="2"/>
  <c r="BK1410" i="2"/>
  <c r="BK1371" i="2"/>
  <c r="J1346" i="2"/>
  <c r="BK1308" i="2"/>
  <c r="BK1279" i="2"/>
  <c r="BK1245" i="2"/>
  <c r="BK1213" i="2"/>
  <c r="BK1168" i="2"/>
  <c r="J1110" i="2"/>
  <c r="J1081" i="2"/>
  <c r="BK1032" i="2"/>
  <c r="BK1017" i="2"/>
  <c r="J979" i="2"/>
  <c r="J960" i="2"/>
  <c r="BK914" i="2"/>
  <c r="J894" i="2"/>
  <c r="BK865" i="2"/>
  <c r="BK816" i="2"/>
  <c r="J777" i="2"/>
  <c r="BK754" i="2"/>
  <c r="BK735" i="2"/>
  <c r="J724" i="2"/>
  <c r="BK678" i="2"/>
  <c r="BK662" i="2"/>
  <c r="J418" i="2"/>
  <c r="BK349" i="2"/>
  <c r="BK306" i="2"/>
  <c r="BK282" i="2"/>
  <c r="J260" i="2"/>
  <c r="BK240" i="2"/>
  <c r="J214" i="2"/>
  <c r="J157" i="2"/>
  <c r="BK124" i="2"/>
  <c r="BK1406" i="2"/>
  <c r="J1390" i="2"/>
  <c r="BK1373" i="2"/>
  <c r="BK1360" i="2"/>
  <c r="J1351" i="2"/>
  <c r="BK1329" i="2"/>
  <c r="BK1316" i="2"/>
  <c r="BK1284" i="2"/>
  <c r="J1240" i="2"/>
  <c r="J1191" i="2"/>
  <c r="J1170" i="2"/>
  <c r="BK1147" i="2"/>
  <c r="J1116" i="2"/>
  <c r="J1085" i="2"/>
  <c r="BK1027" i="2"/>
  <c r="J995" i="2"/>
  <c r="J965" i="2"/>
  <c r="J934" i="2"/>
  <c r="J905" i="2"/>
  <c r="BK855" i="2"/>
  <c r="BK809" i="2"/>
  <c r="J787" i="2"/>
  <c r="J706" i="2"/>
  <c r="BK642" i="2"/>
  <c r="J635" i="2"/>
  <c r="J581" i="2"/>
  <c r="J503" i="2"/>
  <c r="BK469" i="2"/>
  <c r="J437" i="2"/>
  <c r="J329" i="2"/>
  <c r="J241" i="2"/>
  <c r="BK150" i="2"/>
  <c r="J266" i="3"/>
  <c r="J243" i="3"/>
  <c r="BK156" i="3"/>
  <c r="BK261" i="3"/>
  <c r="BK139" i="3"/>
  <c r="J263" i="3"/>
  <c r="J219" i="3"/>
  <c r="BK227" i="3"/>
  <c r="BK281" i="3"/>
  <c r="BK242" i="3"/>
  <c r="BK187" i="3"/>
  <c r="J183" i="3"/>
  <c r="BK283" i="3"/>
  <c r="J199" i="3"/>
  <c r="BK141" i="3"/>
  <c r="BK160" i="3"/>
  <c r="BK228" i="3"/>
  <c r="BK137" i="3"/>
  <c r="BK178" i="3"/>
  <c r="J143" i="3"/>
  <c r="J153" i="3"/>
  <c r="J190" i="3"/>
  <c r="BK1266" i="2"/>
  <c r="J1214" i="2"/>
  <c r="J1142" i="2"/>
  <c r="BK835" i="2"/>
  <c r="J775" i="2"/>
  <c r="BK732" i="2"/>
  <c r="BK705" i="2"/>
  <c r="J652" i="2"/>
  <c r="BK376" i="2"/>
  <c r="BK361" i="2"/>
  <c r="J346" i="2"/>
  <c r="J331" i="2"/>
  <c r="BK308" i="2"/>
  <c r="J280" i="2"/>
  <c r="J36" i="2" l="1"/>
  <c r="AW96" i="1" s="1"/>
  <c r="F36" i="2"/>
  <c r="BA96" i="1" s="1"/>
  <c r="F39" i="2"/>
  <c r="BD96" i="1" s="1"/>
  <c r="F37" i="2"/>
  <c r="BB96" i="1" s="1"/>
  <c r="F38" i="2"/>
  <c r="BC96" i="1" s="1"/>
  <c r="T122" i="2"/>
  <c r="T121" i="2" s="1"/>
  <c r="R129" i="3"/>
  <c r="BK122" i="2"/>
  <c r="J122" i="2" s="1"/>
  <c r="J99" i="2" s="1"/>
  <c r="P151" i="3"/>
  <c r="BK162" i="3"/>
  <c r="BK161" i="3" s="1"/>
  <c r="J161" i="3" s="1"/>
  <c r="J103" i="3" s="1"/>
  <c r="BK129" i="3"/>
  <c r="J129" i="3"/>
  <c r="J100" i="3" s="1"/>
  <c r="P148" i="3"/>
  <c r="P162" i="3"/>
  <c r="P161" i="3"/>
  <c r="BK148" i="3"/>
  <c r="J148" i="3" s="1"/>
  <c r="J101" i="3" s="1"/>
  <c r="R162" i="3"/>
  <c r="R161" i="3" s="1"/>
  <c r="P122" i="2"/>
  <c r="P121" i="2" s="1"/>
  <c r="AU96" i="1" s="1"/>
  <c r="P129" i="3"/>
  <c r="BK151" i="3"/>
  <c r="J151" i="3" s="1"/>
  <c r="J102" i="3" s="1"/>
  <c r="T151" i="3"/>
  <c r="BK175" i="3"/>
  <c r="J175" i="3" s="1"/>
  <c r="J105" i="3" s="1"/>
  <c r="P175" i="3"/>
  <c r="R122" i="2"/>
  <c r="R121" i="2" s="1"/>
  <c r="T129" i="3"/>
  <c r="T128" i="3" s="1"/>
  <c r="R148" i="3"/>
  <c r="T148" i="3"/>
  <c r="R151" i="3"/>
  <c r="T162" i="3"/>
  <c r="T161" i="3" s="1"/>
  <c r="R175" i="3"/>
  <c r="T175" i="3"/>
  <c r="BE132" i="3"/>
  <c r="BE173" i="3"/>
  <c r="BE189" i="3"/>
  <c r="BE203" i="3"/>
  <c r="BE208" i="3"/>
  <c r="BE214" i="3"/>
  <c r="BE215" i="3"/>
  <c r="BE243" i="3"/>
  <c r="BE266" i="3"/>
  <c r="E85" i="3"/>
  <c r="BE157" i="3"/>
  <c r="BE182" i="3"/>
  <c r="BE184" i="3"/>
  <c r="BE187" i="3"/>
  <c r="BE198" i="3"/>
  <c r="BE213" i="3"/>
  <c r="BE237" i="3"/>
  <c r="BE255" i="3"/>
  <c r="BE256" i="3"/>
  <c r="BE258" i="3"/>
  <c r="BE259" i="3"/>
  <c r="BE260" i="3"/>
  <c r="BE263" i="3"/>
  <c r="BE190" i="3"/>
  <c r="BE196" i="3"/>
  <c r="BE197" i="3"/>
  <c r="BE283" i="3"/>
  <c r="BE284" i="3"/>
  <c r="BE130" i="3"/>
  <c r="BE136" i="3"/>
  <c r="BE164" i="3"/>
  <c r="BE172" i="3"/>
  <c r="BE279" i="3"/>
  <c r="BE281" i="3"/>
  <c r="BE285" i="3"/>
  <c r="BE143" i="3"/>
  <c r="BE206" i="3"/>
  <c r="BE231" i="3"/>
  <c r="BE270" i="3"/>
  <c r="BE282" i="3"/>
  <c r="BE286" i="3"/>
  <c r="J121" i="3"/>
  <c r="BE141" i="3"/>
  <c r="BE142" i="3"/>
  <c r="BE154" i="3"/>
  <c r="BE181" i="3"/>
  <c r="BE188" i="3"/>
  <c r="BE212" i="3"/>
  <c r="BE216" i="3"/>
  <c r="BE235" i="3"/>
  <c r="BE250" i="3"/>
  <c r="BE262" i="3"/>
  <c r="BE267" i="3"/>
  <c r="BE273" i="3"/>
  <c r="BE290" i="3"/>
  <c r="BE138" i="3"/>
  <c r="BE166" i="3"/>
  <c r="BE177" i="3"/>
  <c r="BE180" i="3"/>
  <c r="BE225" i="3"/>
  <c r="BE227" i="3"/>
  <c r="BE275" i="3"/>
  <c r="BE133" i="3"/>
  <c r="BE145" i="3"/>
  <c r="BE146" i="3"/>
  <c r="BE159" i="3"/>
  <c r="BE163" i="3"/>
  <c r="BE168" i="3"/>
  <c r="BE178" i="3"/>
  <c r="BE183" i="3"/>
  <c r="BE200" i="3"/>
  <c r="BE210" i="3"/>
  <c r="BE219" i="3"/>
  <c r="BE220" i="3"/>
  <c r="BE230" i="3"/>
  <c r="BE234" i="3"/>
  <c r="BE239" i="3"/>
  <c r="BE257" i="3"/>
  <c r="BE261" i="3"/>
  <c r="BE289" i="3"/>
  <c r="BE291" i="3"/>
  <c r="BE174" i="3"/>
  <c r="BE202" i="3"/>
  <c r="BE207" i="3"/>
  <c r="BE149" i="3"/>
  <c r="BE152" i="3"/>
  <c r="BE158" i="3"/>
  <c r="BE165" i="3"/>
  <c r="BE199" i="3"/>
  <c r="BE204" i="3"/>
  <c r="BE223" i="3"/>
  <c r="BE238" i="3"/>
  <c r="BE244" i="3"/>
  <c r="BE248" i="3"/>
  <c r="BE265" i="3"/>
  <c r="BE276" i="3"/>
  <c r="BE269" i="3"/>
  <c r="BE271" i="3"/>
  <c r="BE278" i="3"/>
  <c r="BE139" i="3"/>
  <c r="BE155" i="3"/>
  <c r="BE192" i="3"/>
  <c r="BE205" i="3"/>
  <c r="BE222" i="3"/>
  <c r="BE232" i="3"/>
  <c r="BE240" i="3"/>
  <c r="BE134" i="3"/>
  <c r="BE135" i="3"/>
  <c r="BE137" i="3"/>
  <c r="BE140" i="3"/>
  <c r="BE156" i="3"/>
  <c r="BE167" i="3"/>
  <c r="BE170" i="3"/>
  <c r="BE179" i="3"/>
  <c r="BE185" i="3"/>
  <c r="BE191" i="3"/>
  <c r="BE193" i="3"/>
  <c r="BE201" i="3"/>
  <c r="BE217" i="3"/>
  <c r="BE221" i="3"/>
  <c r="BE251" i="3"/>
  <c r="BE252" i="3"/>
  <c r="BE253" i="3"/>
  <c r="BE254" i="3"/>
  <c r="BE277" i="3"/>
  <c r="BE287" i="3"/>
  <c r="BE288" i="3"/>
  <c r="BE292" i="3"/>
  <c r="BE131" i="3"/>
  <c r="BE144" i="3"/>
  <c r="BE147" i="3"/>
  <c r="BE150" i="3"/>
  <c r="BE153" i="3"/>
  <c r="BE160" i="3"/>
  <c r="BE169" i="3"/>
  <c r="BE176" i="3"/>
  <c r="BE186" i="3"/>
  <c r="BE194" i="3"/>
  <c r="BE195" i="3"/>
  <c r="BE209" i="3"/>
  <c r="BE226" i="3"/>
  <c r="BE228" i="3"/>
  <c r="BE247" i="3"/>
  <c r="BE249" i="3"/>
  <c r="BE264" i="3"/>
  <c r="BE268" i="3"/>
  <c r="BE272" i="3"/>
  <c r="BE280" i="3"/>
  <c r="BE211" i="3"/>
  <c r="BE218" i="3"/>
  <c r="BE224" i="3"/>
  <c r="BE229" i="3"/>
  <c r="BE233" i="3"/>
  <c r="BE236" i="3"/>
  <c r="BE241" i="3"/>
  <c r="BE242" i="3"/>
  <c r="BE245" i="3"/>
  <c r="BE246" i="3"/>
  <c r="BE274" i="3"/>
  <c r="J115" i="2"/>
  <c r="BE123" i="2"/>
  <c r="BE151" i="2"/>
  <c r="BE169" i="2"/>
  <c r="BE170" i="2"/>
  <c r="BE172" i="2"/>
  <c r="BE174" i="2"/>
  <c r="BE192" i="2"/>
  <c r="BE222" i="2"/>
  <c r="BE231" i="2"/>
  <c r="BE233" i="2"/>
  <c r="BE238" i="2"/>
  <c r="BE247" i="2"/>
  <c r="BE248" i="2"/>
  <c r="BE267" i="2"/>
  <c r="BE276" i="2"/>
  <c r="BE293" i="2"/>
  <c r="BE311" i="2"/>
  <c r="BE314" i="2"/>
  <c r="BE323" i="2"/>
  <c r="BE359" i="2"/>
  <c r="BE368" i="2"/>
  <c r="BE381" i="2"/>
  <c r="BE384" i="2"/>
  <c r="BE387" i="2"/>
  <c r="BE389" i="2"/>
  <c r="BE397" i="2"/>
  <c r="BE424" i="2"/>
  <c r="BE425" i="2"/>
  <c r="BE426" i="2"/>
  <c r="BE427" i="2"/>
  <c r="BE444" i="2"/>
  <c r="BE446" i="2"/>
  <c r="BE447" i="2"/>
  <c r="BE450" i="2"/>
  <c r="BE456" i="2"/>
  <c r="BE464" i="2"/>
  <c r="BE466" i="2"/>
  <c r="BE475" i="2"/>
  <c r="BE478" i="2"/>
  <c r="BE486" i="2"/>
  <c r="BE493" i="2"/>
  <c r="BE507" i="2"/>
  <c r="BE524" i="2"/>
  <c r="BE527" i="2"/>
  <c r="BE538" i="2"/>
  <c r="BE540" i="2"/>
  <c r="BE567" i="2"/>
  <c r="BE570" i="2"/>
  <c r="BE574" i="2"/>
  <c r="BE577" i="2"/>
  <c r="BE578" i="2"/>
  <c r="BE600" i="2"/>
  <c r="BE651" i="2"/>
  <c r="BE658" i="2"/>
  <c r="BE672" i="2"/>
  <c r="BE673" i="2"/>
  <c r="BE676" i="2"/>
  <c r="BE679" i="2"/>
  <c r="BE686" i="2"/>
  <c r="BE687" i="2"/>
  <c r="BE730" i="2"/>
  <c r="BE734" i="2"/>
  <c r="BE739" i="2"/>
  <c r="BE741" i="2"/>
  <c r="BE750" i="2"/>
  <c r="BE783" i="2"/>
  <c r="BE815" i="2"/>
  <c r="BE819" i="2"/>
  <c r="BE842" i="2"/>
  <c r="BE847" i="2"/>
  <c r="BE848" i="2"/>
  <c r="BE868" i="2"/>
  <c r="BE871" i="2"/>
  <c r="BE880" i="2"/>
  <c r="BE884" i="2"/>
  <c r="BE886" i="2"/>
  <c r="BE887" i="2"/>
  <c r="BE894" i="2"/>
  <c r="BE899" i="2"/>
  <c r="BE903" i="2"/>
  <c r="BE904" i="2"/>
  <c r="BE936" i="2"/>
  <c r="BE944" i="2"/>
  <c r="BE945" i="2"/>
  <c r="BE946" i="2"/>
  <c r="BE950" i="2"/>
  <c r="BE966" i="2"/>
  <c r="BE979" i="2"/>
  <c r="BE980" i="2"/>
  <c r="BE985" i="2"/>
  <c r="BE993" i="2"/>
  <c r="BE994" i="2"/>
  <c r="BE1013" i="2"/>
  <c r="BE1014" i="2"/>
  <c r="BE1017" i="2"/>
  <c r="BE1019" i="2"/>
  <c r="BE1028" i="2"/>
  <c r="BE1046" i="2"/>
  <c r="BE1051" i="2"/>
  <c r="BE1052" i="2"/>
  <c r="BE1057" i="2"/>
  <c r="BE1058" i="2"/>
  <c r="BE1059" i="2"/>
  <c r="BE1067" i="2"/>
  <c r="BE1076" i="2"/>
  <c r="BE1077" i="2"/>
  <c r="BE1087" i="2"/>
  <c r="BE1108" i="2"/>
  <c r="BE1122" i="2"/>
  <c r="BE1126" i="2"/>
  <c r="BE1127" i="2"/>
  <c r="BE1154" i="2"/>
  <c r="BE1155" i="2"/>
  <c r="BE1159" i="2"/>
  <c r="BE1160" i="2"/>
  <c r="BE1172" i="2"/>
  <c r="BE1173" i="2"/>
  <c r="BE1176" i="2"/>
  <c r="BE1181" i="2"/>
  <c r="BE1186" i="2"/>
  <c r="BE1193" i="2"/>
  <c r="BE1201" i="2"/>
  <c r="BE1218" i="2"/>
  <c r="BE1228" i="2"/>
  <c r="BE1300" i="2"/>
  <c r="BE1308" i="2"/>
  <c r="BE1318" i="2"/>
  <c r="BE1325" i="2"/>
  <c r="BE1331" i="2"/>
  <c r="BE1333" i="2"/>
  <c r="BE1334" i="2"/>
  <c r="BE1337" i="2"/>
  <c r="BE1341" i="2"/>
  <c r="BE1346" i="2"/>
  <c r="BE1347" i="2"/>
  <c r="BE1352" i="2"/>
  <c r="BE1367" i="2"/>
  <c r="BE1368" i="2"/>
  <c r="BE1370" i="2"/>
  <c r="BE1377" i="2"/>
  <c r="BE1388" i="2"/>
  <c r="BE1393" i="2"/>
  <c r="BE1405" i="2"/>
  <c r="BE1409" i="2"/>
  <c r="BE1415" i="2"/>
  <c r="BE1419" i="2"/>
  <c r="BE1424" i="2"/>
  <c r="BE1427" i="2"/>
  <c r="BE1430" i="2"/>
  <c r="BE1434" i="2"/>
  <c r="BE1441" i="2"/>
  <c r="BE132" i="2"/>
  <c r="BE140" i="2"/>
  <c r="BE146" i="2"/>
  <c r="BE149" i="2"/>
  <c r="BE152" i="2"/>
  <c r="BE155" i="2"/>
  <c r="BE164" i="2"/>
  <c r="BE168" i="2"/>
  <c r="BE171" i="2"/>
  <c r="BE204" i="2"/>
  <c r="BE205" i="2"/>
  <c r="BE206" i="2"/>
  <c r="BE217" i="2"/>
  <c r="BE220" i="2"/>
  <c r="BE221" i="2"/>
  <c r="BE225" i="2"/>
  <c r="BE255" i="2"/>
  <c r="BE261" i="2"/>
  <c r="BE268" i="2"/>
  <c r="BE270" i="2"/>
  <c r="BE274" i="2"/>
  <c r="BE279" i="2"/>
  <c r="BE283" i="2"/>
  <c r="BE286" i="2"/>
  <c r="BE294" i="2"/>
  <c r="BE302" i="2"/>
  <c r="BE327" i="2"/>
  <c r="BE335" i="2"/>
  <c r="BE353" i="2"/>
  <c r="BE356" i="2"/>
  <c r="BE358" i="2"/>
  <c r="BE364" i="2"/>
  <c r="BE371" i="2"/>
  <c r="BE373" i="2"/>
  <c r="BE415" i="2"/>
  <c r="BE416" i="2"/>
  <c r="BE432" i="2"/>
  <c r="BE433" i="2"/>
  <c r="BE455" i="2"/>
  <c r="BE459" i="2"/>
  <c r="BE495" i="2"/>
  <c r="BE502" i="2"/>
  <c r="BE505" i="2"/>
  <c r="BE509" i="2"/>
  <c r="BE515" i="2"/>
  <c r="BE525" i="2"/>
  <c r="BE533" i="2"/>
  <c r="BE537" i="2"/>
  <c r="BE539" i="2"/>
  <c r="BE543" i="2"/>
  <c r="BE546" i="2"/>
  <c r="BE548" i="2"/>
  <c r="BE549" i="2"/>
  <c r="BE552" i="2"/>
  <c r="BE556" i="2"/>
  <c r="BE561" i="2"/>
  <c r="BE562" i="2"/>
  <c r="BE563" i="2"/>
  <c r="BE568" i="2"/>
  <c r="BE590" i="2"/>
  <c r="BE608" i="2"/>
  <c r="BE609" i="2"/>
  <c r="BE613" i="2"/>
  <c r="BE629" i="2"/>
  <c r="BE636" i="2"/>
  <c r="BE644" i="2"/>
  <c r="BE650" i="2"/>
  <c r="BE660" i="2"/>
  <c r="BE661" i="2"/>
  <c r="BE666" i="2"/>
  <c r="BE670" i="2"/>
  <c r="BE680" i="2"/>
  <c r="BE682" i="2"/>
  <c r="BE689" i="2"/>
  <c r="BE699" i="2"/>
  <c r="BE716" i="2"/>
  <c r="BE717" i="2"/>
  <c r="BE723" i="2"/>
  <c r="BE740" i="2"/>
  <c r="BE742" i="2"/>
  <c r="BE745" i="2"/>
  <c r="BE765" i="2"/>
  <c r="BE766" i="2"/>
  <c r="BE768" i="2"/>
  <c r="BE779" i="2"/>
  <c r="BE782" i="2"/>
  <c r="BE787" i="2"/>
  <c r="BE788" i="2"/>
  <c r="BE789" i="2"/>
  <c r="BE798" i="2"/>
  <c r="BE831" i="2"/>
  <c r="BE846" i="2"/>
  <c r="BE853" i="2"/>
  <c r="BE863" i="2"/>
  <c r="BE864" i="2"/>
  <c r="BE870" i="2"/>
  <c r="BE873" i="2"/>
  <c r="BE876" i="2"/>
  <c r="BE900" i="2"/>
  <c r="BE905" i="2"/>
  <c r="BE908" i="2"/>
  <c r="BE917" i="2"/>
  <c r="BE918" i="2"/>
  <c r="BE941" i="2"/>
  <c r="BE947" i="2"/>
  <c r="BE962" i="2"/>
  <c r="BE964" i="2"/>
  <c r="BE969" i="2"/>
  <c r="BE977" i="2"/>
  <c r="BE983" i="2"/>
  <c r="BE986" i="2"/>
  <c r="BE989" i="2"/>
  <c r="BE990" i="2"/>
  <c r="BE992" i="2"/>
  <c r="BE1002" i="2"/>
  <c r="BE1010" i="2"/>
  <c r="BE1022" i="2"/>
  <c r="BE1031" i="2"/>
  <c r="BE1033" i="2"/>
  <c r="BE1036" i="2"/>
  <c r="BE1040" i="2"/>
  <c r="BE1061" i="2"/>
  <c r="BE1062" i="2"/>
  <c r="BE1064" i="2"/>
  <c r="BE1086" i="2"/>
  <c r="BE1091" i="2"/>
  <c r="BE1094" i="2"/>
  <c r="BE1104" i="2"/>
  <c r="BE1105" i="2"/>
  <c r="BE1116" i="2"/>
  <c r="BE1141" i="2"/>
  <c r="BE1152" i="2"/>
  <c r="BE1184" i="2"/>
  <c r="BE1204" i="2"/>
  <c r="BE1216" i="2"/>
  <c r="BE1220" i="2"/>
  <c r="BE1225" i="2"/>
  <c r="BE1231" i="2"/>
  <c r="BE1233" i="2"/>
  <c r="BE1244" i="2"/>
  <c r="BE1248" i="2"/>
  <c r="BE1284" i="2"/>
  <c r="BE1293" i="2"/>
  <c r="BE1304" i="2"/>
  <c r="BE1307" i="2"/>
  <c r="BE1310" i="2"/>
  <c r="BE1312" i="2"/>
  <c r="BE1314" i="2"/>
  <c r="BE1317" i="2"/>
  <c r="BE1319" i="2"/>
  <c r="BE1320" i="2"/>
  <c r="BE1322" i="2"/>
  <c r="BE1323" i="2"/>
  <c r="BE1351" i="2"/>
  <c r="BE1353" i="2"/>
  <c r="BE1354" i="2"/>
  <c r="BE1355" i="2"/>
  <c r="BE1356" i="2"/>
  <c r="BE1358" i="2"/>
  <c r="BE1374" i="2"/>
  <c r="BE1378" i="2"/>
  <c r="BE1382" i="2"/>
  <c r="BE1387" i="2"/>
  <c r="BE1400" i="2"/>
  <c r="BE1408" i="2"/>
  <c r="BE1416" i="2"/>
  <c r="BE1428" i="2"/>
  <c r="BE1429" i="2"/>
  <c r="BE1431" i="2"/>
  <c r="BE1433" i="2"/>
  <c r="BE1435" i="2"/>
  <c r="BE1437" i="2"/>
  <c r="E85" i="2"/>
  <c r="BE125" i="2"/>
  <c r="BE153" i="2"/>
  <c r="BE157" i="2"/>
  <c r="BE162" i="2"/>
  <c r="BE166" i="2"/>
  <c r="BE181" i="2"/>
  <c r="BE185" i="2"/>
  <c r="BE193" i="2"/>
  <c r="BE195" i="2"/>
  <c r="BE214" i="2"/>
  <c r="BE215" i="2"/>
  <c r="BE240" i="2"/>
  <c r="BE252" i="2"/>
  <c r="BE254" i="2"/>
  <c r="BE262" i="2"/>
  <c r="BE269" i="2"/>
  <c r="BE277" i="2"/>
  <c r="BE280" i="2"/>
  <c r="BE288" i="2"/>
  <c r="BE289" i="2"/>
  <c r="BE290" i="2"/>
  <c r="BE296" i="2"/>
  <c r="BE316" i="2"/>
  <c r="BE357" i="2"/>
  <c r="BE374" i="2"/>
  <c r="BE382" i="2"/>
  <c r="BE412" i="2"/>
  <c r="BE421" i="2"/>
  <c r="BE422" i="2"/>
  <c r="BE435" i="2"/>
  <c r="BE436" i="2"/>
  <c r="BE445" i="2"/>
  <c r="BE452" i="2"/>
  <c r="BE453" i="2"/>
  <c r="BE457" i="2"/>
  <c r="BE467" i="2"/>
  <c r="BE469" i="2"/>
  <c r="BE470" i="2"/>
  <c r="BE474" i="2"/>
  <c r="BE476" i="2"/>
  <c r="BE479" i="2"/>
  <c r="BE480" i="2"/>
  <c r="BE500" i="2"/>
  <c r="BE526" i="2"/>
  <c r="BE529" i="2"/>
  <c r="BE531" i="2"/>
  <c r="BE545" i="2"/>
  <c r="BE547" i="2"/>
  <c r="BE553" i="2"/>
  <c r="BE554" i="2"/>
  <c r="BE557" i="2"/>
  <c r="BE575" i="2"/>
  <c r="BE576" i="2"/>
  <c r="BE587" i="2"/>
  <c r="BE602" i="2"/>
  <c r="BE614" i="2"/>
  <c r="BE618" i="2"/>
  <c r="BE621" i="2"/>
  <c r="BE632" i="2"/>
  <c r="BE641" i="2"/>
  <c r="BE649" i="2"/>
  <c r="BE663" i="2"/>
  <c r="BE669" i="2"/>
  <c r="BE684" i="2"/>
  <c r="BE691" i="2"/>
  <c r="BE707" i="2"/>
  <c r="BE720" i="2"/>
  <c r="BE721" i="2"/>
  <c r="BE722" i="2"/>
  <c r="BE726" i="2"/>
  <c r="BE728" i="2"/>
  <c r="BE735" i="2"/>
  <c r="BE746" i="2"/>
  <c r="BE747" i="2"/>
  <c r="BE748" i="2"/>
  <c r="BE777" i="2"/>
  <c r="BE784" i="2"/>
  <c r="BE794" i="2"/>
  <c r="BE799" i="2"/>
  <c r="BE803" i="2"/>
  <c r="BE805" i="2"/>
  <c r="BE811" i="2"/>
  <c r="BE812" i="2"/>
  <c r="BE813" i="2"/>
  <c r="BE814" i="2"/>
  <c r="BE834" i="2"/>
  <c r="BE835" i="2"/>
  <c r="BE836" i="2"/>
  <c r="BE867" i="2"/>
  <c r="BE879" i="2"/>
  <c r="BE895" i="2"/>
  <c r="BE898" i="2"/>
  <c r="BE902" i="2"/>
  <c r="BE907" i="2"/>
  <c r="BE913" i="2"/>
  <c r="BE929" i="2"/>
  <c r="BE931" i="2"/>
  <c r="BE952" i="2"/>
  <c r="BE967" i="2"/>
  <c r="BE971" i="2"/>
  <c r="BE974" i="2"/>
  <c r="BE976" i="2"/>
  <c r="BE1007" i="2"/>
  <c r="BE1015" i="2"/>
  <c r="BE1018" i="2"/>
  <c r="BE1021" i="2"/>
  <c r="BE1024" i="2"/>
  <c r="BE1025" i="2"/>
  <c r="BE1034" i="2"/>
  <c r="BE1038" i="2"/>
  <c r="BE1041" i="2"/>
  <c r="BE1042" i="2"/>
  <c r="BE1069" i="2"/>
  <c r="BE1071" i="2"/>
  <c r="BE1090" i="2"/>
  <c r="BE1102" i="2"/>
  <c r="BE1113" i="2"/>
  <c r="BE1133" i="2"/>
  <c r="BE1134" i="2"/>
  <c r="BE1158" i="2"/>
  <c r="BE1164" i="2"/>
  <c r="BE1165" i="2"/>
  <c r="BE1189" i="2"/>
  <c r="BE1221" i="2"/>
  <c r="BE1222" i="2"/>
  <c r="BE1223" i="2"/>
  <c r="BE1234" i="2"/>
  <c r="BE1251" i="2"/>
  <c r="BE1252" i="2"/>
  <c r="BE1255" i="2"/>
  <c r="BE1265" i="2"/>
  <c r="BE1270" i="2"/>
  <c r="BE1274" i="2"/>
  <c r="BE1305" i="2"/>
  <c r="BE1309" i="2"/>
  <c r="BE1321" i="2"/>
  <c r="BE1327" i="2"/>
  <c r="BE1329" i="2"/>
  <c r="BE1339" i="2"/>
  <c r="BE1342" i="2"/>
  <c r="BE1344" i="2"/>
  <c r="BE1348" i="2"/>
  <c r="BE1350" i="2"/>
  <c r="BE1363" i="2"/>
  <c r="BE1365" i="2"/>
  <c r="BE1376" i="2"/>
  <c r="BE1379" i="2"/>
  <c r="BE1383" i="2"/>
  <c r="BE1385" i="2"/>
  <c r="BE1389" i="2"/>
  <c r="BE1391" i="2"/>
  <c r="BE1395" i="2"/>
  <c r="BE1396" i="2"/>
  <c r="BE1397" i="2"/>
  <c r="BE1399" i="2"/>
  <c r="BE1401" i="2"/>
  <c r="BE1402" i="2"/>
  <c r="BE1404" i="2"/>
  <c r="BE1412" i="2"/>
  <c r="BE1413" i="2"/>
  <c r="BE1414" i="2"/>
  <c r="BE1417" i="2"/>
  <c r="BE1422" i="2"/>
  <c r="BE1425" i="2"/>
  <c r="BE1426" i="2"/>
  <c r="BE1432" i="2"/>
  <c r="BE1439" i="2"/>
  <c r="BE1440" i="2"/>
  <c r="BE135" i="2"/>
  <c r="BE139" i="2"/>
  <c r="BE148" i="2"/>
  <c r="BE150" i="2"/>
  <c r="BE158" i="2"/>
  <c r="BE159" i="2"/>
  <c r="BE160" i="2"/>
  <c r="BE161" i="2"/>
  <c r="BE173" i="2"/>
  <c r="BE175" i="2"/>
  <c r="BE178" i="2"/>
  <c r="BE202" i="2"/>
  <c r="BE218" i="2"/>
  <c r="BE241" i="2"/>
  <c r="BE265" i="2"/>
  <c r="BE273" i="2"/>
  <c r="BE275" i="2"/>
  <c r="BE300" i="2"/>
  <c r="BE301" i="2"/>
  <c r="BE306" i="2"/>
  <c r="BE310" i="2"/>
  <c r="BE313" i="2"/>
  <c r="BE329" i="2"/>
  <c r="BE342" i="2"/>
  <c r="BE346" i="2"/>
  <c r="BE378" i="2"/>
  <c r="BE386" i="2"/>
  <c r="BE393" i="2"/>
  <c r="BE399" i="2"/>
  <c r="BE405" i="2"/>
  <c r="BE487" i="2"/>
  <c r="BE490" i="2"/>
  <c r="BE494" i="2"/>
  <c r="BE499" i="2"/>
  <c r="BE504" i="2"/>
  <c r="BE522" i="2"/>
  <c r="BE532" i="2"/>
  <c r="BE544" i="2"/>
  <c r="BE559" i="2"/>
  <c r="BE581" i="2"/>
  <c r="BE593" i="2"/>
  <c r="BE594" i="2"/>
  <c r="BE597" i="2"/>
  <c r="BE599" i="2"/>
  <c r="BE630" i="2"/>
  <c r="BE639" i="2"/>
  <c r="BE719" i="2"/>
  <c r="BE724" i="2"/>
  <c r="BE737" i="2"/>
  <c r="BE744" i="2"/>
  <c r="BE749" i="2"/>
  <c r="BE763" i="2"/>
  <c r="BE767" i="2"/>
  <c r="BE769" i="2"/>
  <c r="BE778" i="2"/>
  <c r="BE780" i="2"/>
  <c r="BE781" i="2"/>
  <c r="BE807" i="2"/>
  <c r="BE808" i="2"/>
  <c r="BE809" i="2"/>
  <c r="BE816" i="2"/>
  <c r="BE818" i="2"/>
  <c r="BE827" i="2"/>
  <c r="BE869" i="2"/>
  <c r="BE872" i="2"/>
  <c r="BE878" i="2"/>
  <c r="BE889" i="2"/>
  <c r="BE890" i="2"/>
  <c r="BE892" i="2"/>
  <c r="BE909" i="2"/>
  <c r="BE910" i="2"/>
  <c r="BE912" i="2"/>
  <c r="BE919" i="2"/>
  <c r="BE922" i="2"/>
  <c r="BE923" i="2"/>
  <c r="BE932" i="2"/>
  <c r="BE943" i="2"/>
  <c r="BE948" i="2"/>
  <c r="BE965" i="2"/>
  <c r="BE975" i="2"/>
  <c r="BE978" i="2"/>
  <c r="BE981" i="2"/>
  <c r="BE982" i="2"/>
  <c r="BE987" i="2"/>
  <c r="BE1001" i="2"/>
  <c r="BE1003" i="2"/>
  <c r="BE1005" i="2"/>
  <c r="BE1043" i="2"/>
  <c r="BE1054" i="2"/>
  <c r="BE1055" i="2"/>
  <c r="BE1070" i="2"/>
  <c r="BE1072" i="2"/>
  <c r="BE1073" i="2"/>
  <c r="BE1081" i="2"/>
  <c r="BE1083" i="2"/>
  <c r="BE1084" i="2"/>
  <c r="BE1085" i="2"/>
  <c r="BE1100" i="2"/>
  <c r="BE1101" i="2"/>
  <c r="BE1123" i="2"/>
  <c r="BE1128" i="2"/>
  <c r="BE1129" i="2"/>
  <c r="BE1139" i="2"/>
  <c r="BE1140" i="2"/>
  <c r="BE1147" i="2"/>
  <c r="BE1168" i="2"/>
  <c r="BE1175" i="2"/>
  <c r="BE1178" i="2"/>
  <c r="BE1195" i="2"/>
  <c r="BE1196" i="2"/>
  <c r="BE1198" i="2"/>
  <c r="BE1205" i="2"/>
  <c r="BE1209" i="2"/>
  <c r="BE1210" i="2"/>
  <c r="BE1236" i="2"/>
  <c r="BE1249" i="2"/>
  <c r="BE1254" i="2"/>
  <c r="BE1256" i="2"/>
  <c r="BE1260" i="2"/>
  <c r="BE1266" i="2"/>
  <c r="BE1269" i="2"/>
  <c r="BE1271" i="2"/>
  <c r="BE1279" i="2"/>
  <c r="BE1280" i="2"/>
  <c r="BE1282" i="2"/>
  <c r="BE1287" i="2"/>
  <c r="BE1297" i="2"/>
  <c r="BE1445" i="2"/>
  <c r="BE1446" i="2"/>
  <c r="BE130" i="2"/>
  <c r="BE133" i="2"/>
  <c r="BE134" i="2"/>
  <c r="BE138" i="2"/>
  <c r="BE165" i="2"/>
  <c r="BE167" i="2"/>
  <c r="BE182" i="2"/>
  <c r="BE183" i="2"/>
  <c r="BE184" i="2"/>
  <c r="BE190" i="2"/>
  <c r="BE194" i="2"/>
  <c r="BE196" i="2"/>
  <c r="BE199" i="2"/>
  <c r="BE201" i="2"/>
  <c r="BE203" i="2"/>
  <c r="BE207" i="2"/>
  <c r="BE208" i="2"/>
  <c r="BE223" i="2"/>
  <c r="BE226" i="2"/>
  <c r="BE229" i="2"/>
  <c r="BE244" i="2"/>
  <c r="BE263" i="2"/>
  <c r="BE266" i="2"/>
  <c r="BE272" i="2"/>
  <c r="BE278" i="2"/>
  <c r="BE281" i="2"/>
  <c r="BE292" i="2"/>
  <c r="BE304" i="2"/>
  <c r="BE332" i="2"/>
  <c r="BE350" i="2"/>
  <c r="BE376" i="2"/>
  <c r="BE396" i="2"/>
  <c r="BE413" i="2"/>
  <c r="BE419" i="2"/>
  <c r="BE430" i="2"/>
  <c r="BE437" i="2"/>
  <c r="BE438" i="2"/>
  <c r="BE461" i="2"/>
  <c r="BE463" i="2"/>
  <c r="BE465" i="2"/>
  <c r="BE471" i="2"/>
  <c r="BE472" i="2"/>
  <c r="BE496" i="2"/>
  <c r="BE506" i="2"/>
  <c r="BE519" i="2"/>
  <c r="BE536" i="2"/>
  <c r="BE555" i="2"/>
  <c r="BE558" i="2"/>
  <c r="BE566" i="2"/>
  <c r="BE589" i="2"/>
  <c r="BE610" i="2"/>
  <c r="BE611" i="2"/>
  <c r="BE615" i="2"/>
  <c r="BE619" i="2"/>
  <c r="BE625" i="2"/>
  <c r="BE626" i="2"/>
  <c r="BE627" i="2"/>
  <c r="BE638" i="2"/>
  <c r="BE640" i="2"/>
  <c r="BE648" i="2"/>
  <c r="BE655" i="2"/>
  <c r="BE657" i="2"/>
  <c r="BE664" i="2"/>
  <c r="BE665" i="2"/>
  <c r="BE667" i="2"/>
  <c r="BE683" i="2"/>
  <c r="BE685" i="2"/>
  <c r="BE695" i="2"/>
  <c r="BE697" i="2"/>
  <c r="BE703" i="2"/>
  <c r="BE715" i="2"/>
  <c r="BE729" i="2"/>
  <c r="BE755" i="2"/>
  <c r="BE756" i="2"/>
  <c r="BE762" i="2"/>
  <c r="BE764" i="2"/>
  <c r="BE771" i="2"/>
  <c r="BE772" i="2"/>
  <c r="BE792" i="2"/>
  <c r="BE820" i="2"/>
  <c r="BE823" i="2"/>
  <c r="BE825" i="2"/>
  <c r="BE828" i="2"/>
  <c r="BE830" i="2"/>
  <c r="BE837" i="2"/>
  <c r="BE839" i="2"/>
  <c r="BE844" i="2"/>
  <c r="BE851" i="2"/>
  <c r="BE877" i="2"/>
  <c r="BE882" i="2"/>
  <c r="BE885" i="2"/>
  <c r="BE914" i="2"/>
  <c r="BE915" i="2"/>
  <c r="BE916" i="2"/>
  <c r="BE924" i="2"/>
  <c r="BE927" i="2"/>
  <c r="BE933" i="2"/>
  <c r="BE939" i="2"/>
  <c r="BE949" i="2"/>
  <c r="BE953" i="2"/>
  <c r="BE959" i="2"/>
  <c r="BE960" i="2"/>
  <c r="BE963" i="2"/>
  <c r="BE991" i="2"/>
  <c r="BE1009" i="2"/>
  <c r="BE1016" i="2"/>
  <c r="BE1035" i="2"/>
  <c r="BE1037" i="2"/>
  <c r="BE1039" i="2"/>
  <c r="BE1047" i="2"/>
  <c r="BE1056" i="2"/>
  <c r="BE1074" i="2"/>
  <c r="BE1099" i="2"/>
  <c r="BE1109" i="2"/>
  <c r="BE1112" i="2"/>
  <c r="BE1117" i="2"/>
  <c r="BE1124" i="2"/>
  <c r="BE1125" i="2"/>
  <c r="BE1136" i="2"/>
  <c r="BE1142" i="2"/>
  <c r="BE1143" i="2"/>
  <c r="BE1146" i="2"/>
  <c r="BE1150" i="2"/>
  <c r="BE1161" i="2"/>
  <c r="BE1167" i="2"/>
  <c r="BE1170" i="2"/>
  <c r="BE1180" i="2"/>
  <c r="BE1187" i="2"/>
  <c r="BE1199" i="2"/>
  <c r="BE1202" i="2"/>
  <c r="BE1217" i="2"/>
  <c r="BE1237" i="2"/>
  <c r="BE1246" i="2"/>
  <c r="BE1258" i="2"/>
  <c r="BE1267" i="2"/>
  <c r="BE1268" i="2"/>
  <c r="BE1276" i="2"/>
  <c r="BE1290" i="2"/>
  <c r="BE1291" i="2"/>
  <c r="BE1311" i="2"/>
  <c r="BE1316" i="2"/>
  <c r="BE1335" i="2"/>
  <c r="BE1336" i="2"/>
  <c r="BE1338" i="2"/>
  <c r="BE1343" i="2"/>
  <c r="BE1357" i="2"/>
  <c r="BE1360" i="2"/>
  <c r="BE1361" i="2"/>
  <c r="BE1366" i="2"/>
  <c r="BE1371" i="2"/>
  <c r="BE1373" i="2"/>
  <c r="BE1380" i="2"/>
  <c r="BE1386" i="2"/>
  <c r="BE1390" i="2"/>
  <c r="BE1392" i="2"/>
  <c r="BE1394" i="2"/>
  <c r="BE1398" i="2"/>
  <c r="BE1418" i="2"/>
  <c r="BE1421" i="2"/>
  <c r="BE1423" i="2"/>
  <c r="BE1444" i="2"/>
  <c r="BE126" i="2"/>
  <c r="BE136" i="2"/>
  <c r="BE141" i="2"/>
  <c r="BE144" i="2"/>
  <c r="BE177" i="2"/>
  <c r="BE179" i="2"/>
  <c r="BE187" i="2"/>
  <c r="BE210" i="2"/>
  <c r="BE211" i="2"/>
  <c r="BE212" i="2"/>
  <c r="BE216" i="2"/>
  <c r="BE232" i="2"/>
  <c r="BE243" i="2"/>
  <c r="BE246" i="2"/>
  <c r="BE256" i="2"/>
  <c r="BE259" i="2"/>
  <c r="BE291" i="2"/>
  <c r="BE320" i="2"/>
  <c r="BE321" i="2"/>
  <c r="BE325" i="2"/>
  <c r="BE333" i="2"/>
  <c r="BE334" i="2"/>
  <c r="BE339" i="2"/>
  <c r="BE341" i="2"/>
  <c r="BE343" i="2"/>
  <c r="BE344" i="2"/>
  <c r="BE361" i="2"/>
  <c r="BE365" i="2"/>
  <c r="BE390" i="2"/>
  <c r="BE398" i="2"/>
  <c r="BE404" i="2"/>
  <c r="BE406" i="2"/>
  <c r="BE407" i="2"/>
  <c r="BE408" i="2"/>
  <c r="BE409" i="2"/>
  <c r="BE410" i="2"/>
  <c r="BE418" i="2"/>
  <c r="BE428" i="2"/>
  <c r="BE440" i="2"/>
  <c r="BE448" i="2"/>
  <c r="BE460" i="2"/>
  <c r="BE484" i="2"/>
  <c r="BE491" i="2"/>
  <c r="BE503" i="2"/>
  <c r="BE518" i="2"/>
  <c r="BE541" i="2"/>
  <c r="BE542" i="2"/>
  <c r="BE550" i="2"/>
  <c r="BE579" i="2"/>
  <c r="BE580" i="2"/>
  <c r="BE591" i="2"/>
  <c r="BE595" i="2"/>
  <c r="BE596" i="2"/>
  <c r="BE603" i="2"/>
  <c r="BE605" i="2"/>
  <c r="BE616" i="2"/>
  <c r="BE617" i="2"/>
  <c r="BE622" i="2"/>
  <c r="BE623" i="2"/>
  <c r="BE624" i="2"/>
  <c r="BE633" i="2"/>
  <c r="BE634" i="2"/>
  <c r="BE635" i="2"/>
  <c r="BE642" i="2"/>
  <c r="BE653" i="2"/>
  <c r="BE671" i="2"/>
  <c r="BE677" i="2"/>
  <c r="BE678" i="2"/>
  <c r="BE705" i="2"/>
  <c r="BE706" i="2"/>
  <c r="BE711" i="2"/>
  <c r="BE718" i="2"/>
  <c r="BE727" i="2"/>
  <c r="BE732" i="2"/>
  <c r="BE751" i="2"/>
  <c r="BE753" i="2"/>
  <c r="BE754" i="2"/>
  <c r="BE759" i="2"/>
  <c r="BE770" i="2"/>
  <c r="BE773" i="2"/>
  <c r="BE793" i="2"/>
  <c r="BE800" i="2"/>
  <c r="BE801" i="2"/>
  <c r="BE804" i="2"/>
  <c r="BE817" i="2"/>
  <c r="BE832" i="2"/>
  <c r="BE833" i="2"/>
  <c r="BE849" i="2"/>
  <c r="BE881" i="2"/>
  <c r="BE891" i="2"/>
  <c r="BE896" i="2"/>
  <c r="BE906" i="2"/>
  <c r="BE957" i="2"/>
  <c r="BE970" i="2"/>
  <c r="BE984" i="2"/>
  <c r="BE1006" i="2"/>
  <c r="BE1011" i="2"/>
  <c r="BE1027" i="2"/>
  <c r="BE1029" i="2"/>
  <c r="BE1045" i="2"/>
  <c r="BE1050" i="2"/>
  <c r="BE1053" i="2"/>
  <c r="BE1080" i="2"/>
  <c r="BE1088" i="2"/>
  <c r="BE1106" i="2"/>
  <c r="BE1110" i="2"/>
  <c r="BE1111" i="2"/>
  <c r="BE1118" i="2"/>
  <c r="BE1119" i="2"/>
  <c r="BE1132" i="2"/>
  <c r="BE1138" i="2"/>
  <c r="BE1151" i="2"/>
  <c r="BE1163" i="2"/>
  <c r="BE1169" i="2"/>
  <c r="BE1177" i="2"/>
  <c r="BE1203" i="2"/>
  <c r="BE1214" i="2"/>
  <c r="BE1219" i="2"/>
  <c r="BE1240" i="2"/>
  <c r="BE1241" i="2"/>
  <c r="BE1245" i="2"/>
  <c r="BE1253" i="2"/>
  <c r="BE1289" i="2"/>
  <c r="BE1442" i="2"/>
  <c r="BE1443" i="2"/>
  <c r="BE124" i="2"/>
  <c r="BE127" i="2"/>
  <c r="BE131" i="2"/>
  <c r="BE142" i="2"/>
  <c r="BE143" i="2"/>
  <c r="BE163" i="2"/>
  <c r="BE180" i="2"/>
  <c r="BE186" i="2"/>
  <c r="BE189" i="2"/>
  <c r="BE191" i="2"/>
  <c r="BE197" i="2"/>
  <c r="BE198" i="2"/>
  <c r="BE209" i="2"/>
  <c r="BE213" i="2"/>
  <c r="BE224" i="2"/>
  <c r="BE228" i="2"/>
  <c r="BE230" i="2"/>
  <c r="BE234" i="2"/>
  <c r="BE235" i="2"/>
  <c r="BE237" i="2"/>
  <c r="BE249" i="2"/>
  <c r="BE250" i="2"/>
  <c r="BE257" i="2"/>
  <c r="BE258" i="2"/>
  <c r="BE264" i="2"/>
  <c r="BE271" i="2"/>
  <c r="BE284" i="2"/>
  <c r="BE285" i="2"/>
  <c r="BE287" i="2"/>
  <c r="BE295" i="2"/>
  <c r="BE303" i="2"/>
  <c r="BE308" i="2"/>
  <c r="BE319" i="2"/>
  <c r="BE324" i="2"/>
  <c r="BE347" i="2"/>
  <c r="BE354" i="2"/>
  <c r="BE360" i="2"/>
  <c r="BE375" i="2"/>
  <c r="BE377" i="2"/>
  <c r="BE379" i="2"/>
  <c r="BE388" i="2"/>
  <c r="BE391" i="2"/>
  <c r="BE394" i="2"/>
  <c r="BE429" i="2"/>
  <c r="BE439" i="2"/>
  <c r="BE451" i="2"/>
  <c r="BE477" i="2"/>
  <c r="BE481" i="2"/>
  <c r="BE482" i="2"/>
  <c r="BE483" i="2"/>
  <c r="BE485" i="2"/>
  <c r="BE511" i="2"/>
  <c r="BE516" i="2"/>
  <c r="BE523" i="2"/>
  <c r="BE534" i="2"/>
  <c r="BE535" i="2"/>
  <c r="BE551" i="2"/>
  <c r="BE1135" i="2"/>
  <c r="BE1191" i="2"/>
  <c r="BE1208" i="2"/>
  <c r="BE1213" i="2"/>
  <c r="BE1230" i="2"/>
  <c r="BE1235" i="2"/>
  <c r="BE1242" i="2"/>
  <c r="BE1257" i="2"/>
  <c r="BE1264" i="2"/>
  <c r="BE1275" i="2"/>
  <c r="BE1278" i="2"/>
  <c r="BE1295" i="2"/>
  <c r="BE1306" i="2"/>
  <c r="BE1313" i="2"/>
  <c r="BE1315" i="2"/>
  <c r="BE1324" i="2"/>
  <c r="BE1326" i="2"/>
  <c r="BE1328" i="2"/>
  <c r="BE1330" i="2"/>
  <c r="BE1332" i="2"/>
  <c r="BE1340" i="2"/>
  <c r="BE1345" i="2"/>
  <c r="BE1349" i="2"/>
  <c r="BE1359" i="2"/>
  <c r="BE1362" i="2"/>
  <c r="BE1364" i="2"/>
  <c r="BE1369" i="2"/>
  <c r="BE1372" i="2"/>
  <c r="BE1375" i="2"/>
  <c r="BE1381" i="2"/>
  <c r="BE1384" i="2"/>
  <c r="BE1403" i="2"/>
  <c r="BE1406" i="2"/>
  <c r="BE1407" i="2"/>
  <c r="BE1410" i="2"/>
  <c r="BE1411" i="2"/>
  <c r="BE1420" i="2"/>
  <c r="BE1436" i="2"/>
  <c r="BE1438" i="2"/>
  <c r="BE1447" i="2"/>
  <c r="BE128" i="2"/>
  <c r="BE137" i="2"/>
  <c r="BE145" i="2"/>
  <c r="BE147" i="2"/>
  <c r="BE188" i="2"/>
  <c r="BE227" i="2"/>
  <c r="BE236" i="2"/>
  <c r="BE239" i="2"/>
  <c r="BE242" i="2"/>
  <c r="BE299" i="2"/>
  <c r="BE312" i="2"/>
  <c r="BE317" i="2"/>
  <c r="BE318" i="2"/>
  <c r="BE331" i="2"/>
  <c r="BE338" i="2"/>
  <c r="BE366" i="2"/>
  <c r="BE370" i="2"/>
  <c r="BE372" i="2"/>
  <c r="BE411" i="2"/>
  <c r="BE414" i="2"/>
  <c r="BE423" i="2"/>
  <c r="BE462" i="2"/>
  <c r="BE492" i="2"/>
  <c r="BE501" i="2"/>
  <c r="BE510" i="2"/>
  <c r="BE513" i="2"/>
  <c r="BE521" i="2"/>
  <c r="BE528" i="2"/>
  <c r="BE560" i="2"/>
  <c r="BE565" i="2"/>
  <c r="BE572" i="2"/>
  <c r="BE582" i="2"/>
  <c r="BE588" i="2"/>
  <c r="BE592" i="2"/>
  <c r="BE598" i="2"/>
  <c r="BE601" i="2"/>
  <c r="BE604" i="2"/>
  <c r="BE612" i="2"/>
  <c r="BE620" i="2"/>
  <c r="BE628" i="2"/>
  <c r="BE637" i="2"/>
  <c r="BE643" i="2"/>
  <c r="BE645" i="2"/>
  <c r="BE646" i="2"/>
  <c r="BE647" i="2"/>
  <c r="BE652" i="2"/>
  <c r="BE659" i="2"/>
  <c r="BE668" i="2"/>
  <c r="BE674" i="2"/>
  <c r="BE675" i="2"/>
  <c r="BE681" i="2"/>
  <c r="BE710" i="2"/>
  <c r="BE713" i="2"/>
  <c r="BE731" i="2"/>
  <c r="BE736" i="2"/>
  <c r="BE738" i="2"/>
  <c r="BE752" i="2"/>
  <c r="BE757" i="2"/>
  <c r="BE760" i="2"/>
  <c r="BE774" i="2"/>
  <c r="BE775" i="2"/>
  <c r="BE802" i="2"/>
  <c r="BE821" i="2"/>
  <c r="BE838" i="2"/>
  <c r="BE841" i="2"/>
  <c r="BE850" i="2"/>
  <c r="BE855" i="2"/>
  <c r="BE857" i="2"/>
  <c r="BE859" i="2"/>
  <c r="BE866" i="2"/>
  <c r="BE874" i="2"/>
  <c r="BE883" i="2"/>
  <c r="BE897" i="2"/>
  <c r="BE911" i="2"/>
  <c r="BE925" i="2"/>
  <c r="BE926" i="2"/>
  <c r="BE934" i="2"/>
  <c r="BE938" i="2"/>
  <c r="BE940" i="2"/>
  <c r="BE942" i="2"/>
  <c r="BE951" i="2"/>
  <c r="BE958" i="2"/>
  <c r="BE961" i="2"/>
  <c r="BE968" i="2"/>
  <c r="BE973" i="2"/>
  <c r="BE996" i="2"/>
  <c r="BE1000" i="2"/>
  <c r="BE1004" i="2"/>
  <c r="BE1008" i="2"/>
  <c r="BE1012" i="2"/>
  <c r="BE1020" i="2"/>
  <c r="BE1048" i="2"/>
  <c r="BE1049" i="2"/>
  <c r="BE1063" i="2"/>
  <c r="BE1065" i="2"/>
  <c r="BE1066" i="2"/>
  <c r="BE1068" i="2"/>
  <c r="BE1078" i="2"/>
  <c r="BE1082" i="2"/>
  <c r="BE1089" i="2"/>
  <c r="BE1092" i="2"/>
  <c r="BE1103" i="2"/>
  <c r="BE1114" i="2"/>
  <c r="BE1115" i="2"/>
  <c r="BE1120" i="2"/>
  <c r="BE1130" i="2"/>
  <c r="BE1131" i="2"/>
  <c r="BE1137" i="2"/>
  <c r="BE1144" i="2"/>
  <c r="BE1153" i="2"/>
  <c r="BE1188" i="2"/>
  <c r="BE1215" i="2"/>
  <c r="BE1224" i="2"/>
  <c r="BE1229" i="2"/>
  <c r="BE1238" i="2"/>
  <c r="BE1239" i="2"/>
  <c r="BE1243" i="2"/>
  <c r="BE1247" i="2"/>
  <c r="BE1261" i="2"/>
  <c r="BE1263" i="2"/>
  <c r="BE1283" i="2"/>
  <c r="BE1285" i="2"/>
  <c r="BE1286" i="2"/>
  <c r="BE1288" i="2"/>
  <c r="BE1292" i="2"/>
  <c r="BE1294" i="2"/>
  <c r="BE1298" i="2"/>
  <c r="BE1301" i="2"/>
  <c r="BE1302" i="2"/>
  <c r="BE1303" i="2"/>
  <c r="BE129" i="2"/>
  <c r="BE154" i="2"/>
  <c r="BE156" i="2"/>
  <c r="BE176" i="2"/>
  <c r="BE200" i="2"/>
  <c r="BE219" i="2"/>
  <c r="BE245" i="2"/>
  <c r="BE251" i="2"/>
  <c r="BE253" i="2"/>
  <c r="BE260" i="2"/>
  <c r="BE282" i="2"/>
  <c r="BE297" i="2"/>
  <c r="BE298" i="2"/>
  <c r="BE305" i="2"/>
  <c r="BE307" i="2"/>
  <c r="BE309" i="2"/>
  <c r="BE315" i="2"/>
  <c r="BE322" i="2"/>
  <c r="BE326" i="2"/>
  <c r="BE328" i="2"/>
  <c r="BE330" i="2"/>
  <c r="BE336" i="2"/>
  <c r="BE337" i="2"/>
  <c r="BE340" i="2"/>
  <c r="BE345" i="2"/>
  <c r="BE348" i="2"/>
  <c r="BE349" i="2"/>
  <c r="BE351" i="2"/>
  <c r="BE352" i="2"/>
  <c r="BE355" i="2"/>
  <c r="BE362" i="2"/>
  <c r="BE363" i="2"/>
  <c r="BE367" i="2"/>
  <c r="BE369" i="2"/>
  <c r="BE380" i="2"/>
  <c r="BE383" i="2"/>
  <c r="BE385" i="2"/>
  <c r="BE392" i="2"/>
  <c r="BE395" i="2"/>
  <c r="BE400" i="2"/>
  <c r="BE401" i="2"/>
  <c r="BE402" i="2"/>
  <c r="BE403" i="2"/>
  <c r="BE417" i="2"/>
  <c r="BE420" i="2"/>
  <c r="BE431" i="2"/>
  <c r="BE434" i="2"/>
  <c r="BE441" i="2"/>
  <c r="BE442" i="2"/>
  <c r="BE443" i="2"/>
  <c r="BE449" i="2"/>
  <c r="BE454" i="2"/>
  <c r="BE458" i="2"/>
  <c r="BE468" i="2"/>
  <c r="BE473" i="2"/>
  <c r="BE488" i="2"/>
  <c r="BE489" i="2"/>
  <c r="BE497" i="2"/>
  <c r="BE498" i="2"/>
  <c r="BE508" i="2"/>
  <c r="BE512" i="2"/>
  <c r="BE514" i="2"/>
  <c r="BE517" i="2"/>
  <c r="BE520" i="2"/>
  <c r="BE530" i="2"/>
  <c r="BE564" i="2"/>
  <c r="BE569" i="2"/>
  <c r="BE571" i="2"/>
  <c r="BE573" i="2"/>
  <c r="BE583" i="2"/>
  <c r="BE584" i="2"/>
  <c r="BE585" i="2"/>
  <c r="BE586" i="2"/>
  <c r="BE606" i="2"/>
  <c r="BE607" i="2"/>
  <c r="BE631" i="2"/>
  <c r="BE654" i="2"/>
  <c r="BE656" i="2"/>
  <c r="BE662" i="2"/>
  <c r="BE693" i="2"/>
  <c r="BE701" i="2"/>
  <c r="BE708" i="2"/>
  <c r="BE709" i="2"/>
  <c r="BE712" i="2"/>
  <c r="BE714" i="2"/>
  <c r="BE725" i="2"/>
  <c r="BE733" i="2"/>
  <c r="BE743" i="2"/>
  <c r="BE758" i="2"/>
  <c r="BE761" i="2"/>
  <c r="BE776" i="2"/>
  <c r="BE785" i="2"/>
  <c r="BE786" i="2"/>
  <c r="BE790" i="2"/>
  <c r="BE791" i="2"/>
  <c r="BE795" i="2"/>
  <c r="BE796" i="2"/>
  <c r="BE797" i="2"/>
  <c r="BE806" i="2"/>
  <c r="BE810" i="2"/>
  <c r="BE822" i="2"/>
  <c r="BE824" i="2"/>
  <c r="BE826" i="2"/>
  <c r="BE829" i="2"/>
  <c r="BE861" i="2"/>
  <c r="BE865" i="2"/>
  <c r="BE875" i="2"/>
  <c r="BE888" i="2"/>
  <c r="BE893" i="2"/>
  <c r="BE901" i="2"/>
  <c r="BE920" i="2"/>
  <c r="BE921" i="2"/>
  <c r="BE928" i="2"/>
  <c r="BE930" i="2"/>
  <c r="BE935" i="2"/>
  <c r="BE937" i="2"/>
  <c r="BE954" i="2"/>
  <c r="BE955" i="2"/>
  <c r="BE956" i="2"/>
  <c r="BE972" i="2"/>
  <c r="BE988" i="2"/>
  <c r="BE995" i="2"/>
  <c r="BE997" i="2"/>
  <c r="BE998" i="2"/>
  <c r="BE999" i="2"/>
  <c r="BE1023" i="2"/>
  <c r="BE1026" i="2"/>
  <c r="BE1030" i="2"/>
  <c r="BE1032" i="2"/>
  <c r="BE1044" i="2"/>
  <c r="BE1060" i="2"/>
  <c r="BE1075" i="2"/>
  <c r="BE1079" i="2"/>
  <c r="BE1093" i="2"/>
  <c r="BE1095" i="2"/>
  <c r="BE1096" i="2"/>
  <c r="BE1097" i="2"/>
  <c r="BE1098" i="2"/>
  <c r="BE1107" i="2"/>
  <c r="BE1121" i="2"/>
  <c r="BE1145" i="2"/>
  <c r="BE1148" i="2"/>
  <c r="BE1149" i="2"/>
  <c r="BE1156" i="2"/>
  <c r="BE1157" i="2"/>
  <c r="BE1162" i="2"/>
  <c r="BE1166" i="2"/>
  <c r="BE1171" i="2"/>
  <c r="BE1174" i="2"/>
  <c r="BE1179" i="2"/>
  <c r="BE1182" i="2"/>
  <c r="BE1183" i="2"/>
  <c r="BE1185" i="2"/>
  <c r="BE1190" i="2"/>
  <c r="BE1192" i="2"/>
  <c r="BE1194" i="2"/>
  <c r="BE1197" i="2"/>
  <c r="BE1200" i="2"/>
  <c r="BE1206" i="2"/>
  <c r="BE1207" i="2"/>
  <c r="BE1211" i="2"/>
  <c r="BE1212" i="2"/>
  <c r="BE1226" i="2"/>
  <c r="BE1227" i="2"/>
  <c r="BE1232" i="2"/>
  <c r="BE1250" i="2"/>
  <c r="BE1259" i="2"/>
  <c r="BE1262" i="2"/>
  <c r="BE1272" i="2"/>
  <c r="BE1273" i="2"/>
  <c r="BE1277" i="2"/>
  <c r="BE1281" i="2"/>
  <c r="BE1296" i="2"/>
  <c r="BE1299" i="2"/>
  <c r="F39" i="3"/>
  <c r="BD97" i="1" s="1"/>
  <c r="J36" i="3"/>
  <c r="AW97" i="1" s="1"/>
  <c r="F36" i="3"/>
  <c r="BA97" i="1" s="1"/>
  <c r="F37" i="3"/>
  <c r="BB97" i="1" s="1"/>
  <c r="AS94" i="1"/>
  <c r="F38" i="3"/>
  <c r="BC97" i="1" s="1"/>
  <c r="P128" i="3" l="1"/>
  <c r="T127" i="3"/>
  <c r="BC95" i="1"/>
  <c r="AY95" i="1" s="1"/>
  <c r="P127" i="3"/>
  <c r="AU97" i="1" s="1"/>
  <c r="AU95" i="1" s="1"/>
  <c r="AU94" i="1" s="1"/>
  <c r="BB95" i="1"/>
  <c r="AX95" i="1" s="1"/>
  <c r="BA95" i="1"/>
  <c r="AW95" i="1" s="1"/>
  <c r="BD95" i="1"/>
  <c r="BD94" i="1" s="1"/>
  <c r="W33" i="1" s="1"/>
  <c r="R128" i="3"/>
  <c r="R127" i="3" s="1"/>
  <c r="BK121" i="2"/>
  <c r="J121" i="2" s="1"/>
  <c r="BK128" i="3"/>
  <c r="J128" i="3"/>
  <c r="J99" i="3" s="1"/>
  <c r="J162" i="3"/>
  <c r="J104" i="3" s="1"/>
  <c r="F35" i="3"/>
  <c r="AZ97" i="1" s="1"/>
  <c r="F35" i="2"/>
  <c r="AZ96" i="1" s="1"/>
  <c r="J35" i="3"/>
  <c r="AV97" i="1" s="1"/>
  <c r="AT97" i="1" s="1"/>
  <c r="J35" i="2"/>
  <c r="AV96" i="1" s="1"/>
  <c r="AT96" i="1" s="1"/>
  <c r="BC94" i="1" l="1"/>
  <c r="W32" i="1" s="1"/>
  <c r="BA94" i="1"/>
  <c r="W30" i="1" s="1"/>
  <c r="BB94" i="1"/>
  <c r="AX94" i="1" s="1"/>
  <c r="J98" i="2"/>
  <c r="J32" i="2"/>
  <c r="AG96" i="1" s="1"/>
  <c r="AN96" i="1" s="1"/>
  <c r="BK127" i="3"/>
  <c r="J127" i="3" s="1"/>
  <c r="J32" i="3" s="1"/>
  <c r="AG97" i="1" s="1"/>
  <c r="AZ95" i="1"/>
  <c r="AV95" i="1" s="1"/>
  <c r="AT95" i="1" s="1"/>
  <c r="AY94" i="1" l="1"/>
  <c r="AW94" i="1"/>
  <c r="AK30" i="1" s="1"/>
  <c r="W31" i="1"/>
  <c r="J41" i="2"/>
  <c r="J41" i="3"/>
  <c r="J98" i="3"/>
  <c r="AN97" i="1"/>
  <c r="AG95" i="1"/>
  <c r="AG94" i="1" s="1"/>
  <c r="AK26" i="1" s="1"/>
  <c r="AZ94" i="1"/>
  <c r="AV94" i="1" s="1"/>
  <c r="AK29" i="1" s="1"/>
  <c r="AK35" i="1" l="1"/>
  <c r="AN95" i="1"/>
  <c r="W29" i="1"/>
  <c r="AT94" i="1"/>
  <c r="AN94" i="1" l="1"/>
</calcChain>
</file>

<file path=xl/sharedStrings.xml><?xml version="1.0" encoding="utf-8"?>
<sst xmlns="http://schemas.openxmlformats.org/spreadsheetml/2006/main" count="22488" uniqueCount="5834">
  <si>
    <t>Export Komplet</t>
  </si>
  <si>
    <t/>
  </si>
  <si>
    <t>2.0</t>
  </si>
  <si>
    <t>False</t>
  </si>
  <si>
    <t>{97ce5117-580e-4dd1-8ece-6b6ad0742d69}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</si>
  <si>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</si>
  <si>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</si>
  <si>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</si>
  <si>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</si>
  <si>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</si>
  <si>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</si>
  <si>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</si>
  <si>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</si>
  <si>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2023</t>
  </si>
  <si>
    <t>Stavba:</t>
  </si>
  <si>
    <t>Opravy a údržba SEE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</si>
  <si>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</si>
  <si>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</si>
  <si>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</si>
  <si>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</si>
  <si>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</si>
  <si>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</si>
  <si>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</si>
  <si>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</si>
  <si>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</si>
  <si>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</si>
  <si>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</si>
  <si>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</si>
  <si>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</si>
  <si>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</si>
  <si>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</si>
  <si>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</si>
  <si>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</si>
  <si>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</si>
  <si>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</si>
  <si>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</si>
  <si>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</si>
  <si>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</si>
  <si>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</si>
  <si>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</si>
  <si>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</si>
  <si>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</si>
  <si>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</si>
  <si>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</si>
  <si>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</si>
  <si>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</si>
  <si>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</si>
  <si>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</si>
  <si>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</si>
  <si>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</si>
  <si>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</si>
  <si>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</si>
  <si>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</si>
  <si>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</si>
  <si>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</si>
  <si>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</si>
  <si>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</si>
  <si>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</si>
  <si>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</si>
  <si>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</si>
  <si>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</si>
  <si>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</si>
  <si>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</si>
  <si>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</si>
  <si>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</si>
  <si>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</si>
  <si>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</si>
  <si>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</si>
  <si>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</si>
  <si>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</si>
  <si>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</si>
  <si>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</si>
  <si>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</si>
  <si>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SEE</t>
  </si>
  <si>
    <t>Údržba, opravy a odstraňování závad u SEE</t>
  </si>
  <si>
    <t>STA</t>
  </si>
  <si>
    <t>1</t>
  </si>
  <si>
    <t>{b26da80a-897a-4a7a-85c5-c250e6e5b3b9}</t>
  </si>
  <si>
    <t>2</t>
  </si>
  <si>
    <t>/</t>
  </si>
  <si>
    <t>SEE - ÚOŽI</t>
  </si>
  <si>
    <t>Soupis</t>
  </si>
  <si>
    <t>{0d0b278e-6bed-4bf7-806f-8c6d885a4347}</t>
  </si>
  <si>
    <t>SEE - URS</t>
  </si>
  <si>
    <t>{90db246f-b4a7-4e3e-b6a4-742e0baf50b0}</t>
  </si>
  <si>
    <t>KRYCÍ LIST SOUPISU PRACÍ</t>
  </si>
  <si>
    <t>Objekt:</t>
  </si>
  <si>
    <t>SEE - Údržba, opravy a odstraňování závad u SEE</t>
  </si>
  <si>
    <t>Soupis:</t>
  </si>
  <si>
    <t>1 - SEE - ÚOŽI</t>
  </si>
  <si>
    <t>REKAPITULACE ČLENĚNÍ SOUPISU PRACÍ</t>
  </si>
  <si>
    <t>Kód dílu - Popis</t>
  </si>
  <si>
    <t>Cena celkem [CZK]</t>
  </si>
  <si>
    <t>Náklady ze soupisu prací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</si>
  <si>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</si>
  <si>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</si>
  <si>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</si>
  <si>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</si>
  <si>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</si>
  <si>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</si>
  <si>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</si>
  <si>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</si>
  <si>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</si>
  <si>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</si>
  <si>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</si>
  <si>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</si>
  <si>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</si>
  <si>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</si>
  <si>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</si>
  <si>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</si>
  <si>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</si>
  <si>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</si>
  <si>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</si>
  <si>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</si>
  <si>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7491151030</t>
  </si>
  <si>
    <t>Montáž trubek ohebných elektroinstalačních ochranných z tvrdého PE uložených pevně, průměru do 47 mm</t>
  </si>
  <si>
    <t>m</t>
  </si>
  <si>
    <t>Sborník UOŽI 01 2023</t>
  </si>
  <si>
    <t>512</t>
  </si>
  <si>
    <t>154532566</t>
  </si>
  <si>
    <t>7491152010</t>
  </si>
  <si>
    <t>Montáž trubek pevných elektroinstalačních tuhých z PVC uložených pevně na povrchu, volně nebo pod omítkou průměru do 40 mm</t>
  </si>
  <si>
    <t>1016803856</t>
  </si>
  <si>
    <t>3</t>
  </si>
  <si>
    <t>7491251015</t>
  </si>
  <si>
    <t>Montáž lišt elektroinstalačních, kabelových žlabů z PVC-U jednokomorových zaklapávacích rozměru 50/50 - 50/100 mm</t>
  </si>
  <si>
    <t>-1144059913</t>
  </si>
  <si>
    <t>7491251025</t>
  </si>
  <si>
    <t>Montáž lišt elektroinstalačních, kabelových žlabů z PVC-U jednokomorových zaklapávacích rozměru 100/100 - 100/150 mm</t>
  </si>
  <si>
    <t>-811959900</t>
  </si>
  <si>
    <t>5</t>
  </si>
  <si>
    <t>7491252010</t>
  </si>
  <si>
    <t>Montáž krabic elektroinstalačních, rozvodek - bez zapojení krabice přístrojové</t>
  </si>
  <si>
    <t>kus</t>
  </si>
  <si>
    <t>2131424235</t>
  </si>
  <si>
    <t>6</t>
  </si>
  <si>
    <t>7491253040</t>
  </si>
  <si>
    <t>Montáž přístrojů spínacích instalačních tlačítkových velkoplošných jednopolových 250 V/10A, IP20</t>
  </si>
  <si>
    <t>948677586</t>
  </si>
  <si>
    <t>7</t>
  </si>
  <si>
    <t>7491254010</t>
  </si>
  <si>
    <t>Montáž zásuvek instalačních domovních 10/16 A, 250 V, IP20 bez přepěťové ochrany nebo se zabudovanou přepěťovou ochranou jednoduchých nebo dvojitých</t>
  </si>
  <si>
    <t>-1358315528</t>
  </si>
  <si>
    <t>8</t>
  </si>
  <si>
    <t>7491271010</t>
  </si>
  <si>
    <t>Demontáže elektroinstalace stávající elektroinstalace</t>
  </si>
  <si>
    <t>m2</t>
  </si>
  <si>
    <t>217928045</t>
  </si>
  <si>
    <t>9</t>
  </si>
  <si>
    <t>7491555010</t>
  </si>
  <si>
    <t>Montáž svítidel základních instalačních žárovkových nástěnných stropních do 200 W, IP20</t>
  </si>
  <si>
    <t>1440333174</t>
  </si>
  <si>
    <t>10</t>
  </si>
  <si>
    <t>7491555055</t>
  </si>
  <si>
    <t>Montáž svítidel základních instalačních kompaktních s krytem se 2 zdroji do 2x42 W, IP20</t>
  </si>
  <si>
    <t>-358690006</t>
  </si>
  <si>
    <t>11</t>
  </si>
  <si>
    <t>7491651010</t>
  </si>
  <si>
    <t>Montáž vnitřního uzemnění uzemňovacích vodičů pevně na povrchu z pozinkované oceli (FeZn) do 120 mm2</t>
  </si>
  <si>
    <t>-1644232637</t>
  </si>
  <si>
    <t>12</t>
  </si>
  <si>
    <t>7491651044</t>
  </si>
  <si>
    <t>Montáž vnitřního uzemnění ostatní svorka zkušební, spojovací, odbočná a upevňovací</t>
  </si>
  <si>
    <t>1498303007</t>
  </si>
  <si>
    <t>13</t>
  </si>
  <si>
    <t>7491652010</t>
  </si>
  <si>
    <t>Montáž vnějšího uzemnění uzemňovacích vodičů v zemi z pozinkované oceli (FeZn) do 120 mm2</t>
  </si>
  <si>
    <t>-1728453632</t>
  </si>
  <si>
    <t>14</t>
  </si>
  <si>
    <t>7491652032</t>
  </si>
  <si>
    <t>Montáž vnějšího uzemnění zemnící desky z pozinkované oceli (FeZn), velikosti 2000x250 (ZD01)</t>
  </si>
  <si>
    <t>491785816</t>
  </si>
  <si>
    <t>7491652040</t>
  </si>
  <si>
    <t>Montáž vnějšího uzemnění zemnící tyče z pozinkované oceli (FeZn), délky do 2 m</t>
  </si>
  <si>
    <t>90689534</t>
  </si>
  <si>
    <t>16</t>
  </si>
  <si>
    <t>7491652080</t>
  </si>
  <si>
    <t>Montáž vnějšího uzemnění ostatní práce obsyp uzemňovacího vedení Bentonitem (2 kg/m)</t>
  </si>
  <si>
    <t>1849653878</t>
  </si>
  <si>
    <t>17</t>
  </si>
  <si>
    <t>7491652082</t>
  </si>
  <si>
    <t>Montáž vnějšího uzemnění ostatní práce vyvedení a připojení uzemnění na kovové oplocení</t>
  </si>
  <si>
    <t>1106891529</t>
  </si>
  <si>
    <t>18</t>
  </si>
  <si>
    <t>7491654010</t>
  </si>
  <si>
    <t>Montáž svorek spojovacích se 2 šrouby (typ SS, SO, SR03, aj.)</t>
  </si>
  <si>
    <t>1676143024</t>
  </si>
  <si>
    <t>19</t>
  </si>
  <si>
    <t>7491654012</t>
  </si>
  <si>
    <t>Montáž svorek spojovacích se 3 a více šrouby (typ ST, SJ, SK, SZ, SR01, 02, aj.)</t>
  </si>
  <si>
    <t>676501052</t>
  </si>
  <si>
    <t>20</t>
  </si>
  <si>
    <t>7492152040</t>
  </si>
  <si>
    <t>Montáž podpěrných izolátorů, průchodek vn průchodky nebo průchodkové desky - 1 pól</t>
  </si>
  <si>
    <t>1515564268</t>
  </si>
  <si>
    <t>7492252034</t>
  </si>
  <si>
    <t>Montáž vodičů a závěsných kabelů nn 4-žilových závěsný kabel Al do 70 mm2</t>
  </si>
  <si>
    <t>932722562</t>
  </si>
  <si>
    <t>22</t>
  </si>
  <si>
    <t>7492451012</t>
  </si>
  <si>
    <t>Montáž kabelů vn jednožílových do 240 mm2</t>
  </si>
  <si>
    <t>1401569384</t>
  </si>
  <si>
    <t>23</t>
  </si>
  <si>
    <t>7492451030</t>
  </si>
  <si>
    <t>Montáž kabelů vn třížílových do 120 mm2</t>
  </si>
  <si>
    <t>1390807317</t>
  </si>
  <si>
    <t>24</t>
  </si>
  <si>
    <t>7492452012</t>
  </si>
  <si>
    <t>Montáž spojek kabelů vn jednožílových do 240 mm2</t>
  </si>
  <si>
    <t>-767201859</t>
  </si>
  <si>
    <t>25</t>
  </si>
  <si>
    <t>7492452030</t>
  </si>
  <si>
    <t>Montáž spojek kabelů vn třížílových do 120 mm2</t>
  </si>
  <si>
    <t>628116314</t>
  </si>
  <si>
    <t>26</t>
  </si>
  <si>
    <t>7492452050</t>
  </si>
  <si>
    <t>Montáž spojek kabelů vn přechodových pro třížílové kabely s papírovou izolací a pro jednožílové kabely s plastovou izolací</t>
  </si>
  <si>
    <t>-54233604</t>
  </si>
  <si>
    <t>27</t>
  </si>
  <si>
    <t>7492453012</t>
  </si>
  <si>
    <t>Montáž koncovek kabelů vn jednožílových do 240 mm2</t>
  </si>
  <si>
    <t>1542198940</t>
  </si>
  <si>
    <t>28</t>
  </si>
  <si>
    <t>7492453030</t>
  </si>
  <si>
    <t>Montáž koncovek kabelů vn třížílových do 120 mm2</t>
  </si>
  <si>
    <t>-496783703</t>
  </si>
  <si>
    <t>29</t>
  </si>
  <si>
    <t>7492454035</t>
  </si>
  <si>
    <t>Montáž připojovacích systémů pro izolované vodiče a pomocné práce pro kabely vn sady izolovaných adaptérů (3 ks) pro připojení vn kabelu do vn rozvaděče s omezovačem přepětí</t>
  </si>
  <si>
    <t>-1043443159</t>
  </si>
  <si>
    <t>30</t>
  </si>
  <si>
    <t>7492454040</t>
  </si>
  <si>
    <t>Montáž připojovacích systémů pro izolované vodiče a pomocné práce pro kabely vn sady izolovaných adaptérů (3 ks) pro připojení vn kabelu k transformátoru</t>
  </si>
  <si>
    <t>-1961577466</t>
  </si>
  <si>
    <t>31</t>
  </si>
  <si>
    <t>7492471010</t>
  </si>
  <si>
    <t>Demontáže kabelových vedení nn</t>
  </si>
  <si>
    <t>663073674</t>
  </si>
  <si>
    <t>32</t>
  </si>
  <si>
    <t>7492471020</t>
  </si>
  <si>
    <t>Demontáže kabelových vedení vn</t>
  </si>
  <si>
    <t>435156589</t>
  </si>
  <si>
    <t>33</t>
  </si>
  <si>
    <t>7492551010</t>
  </si>
  <si>
    <t>Montáž vodičů jednožílových Cu do 16 mm2</t>
  </si>
  <si>
    <t>-146587907</t>
  </si>
  <si>
    <t>34</t>
  </si>
  <si>
    <t>7492553010</t>
  </si>
  <si>
    <t>Montáž kabelů 2- a 3-žílových Cu do 16 mm2</t>
  </si>
  <si>
    <t>970801047</t>
  </si>
  <si>
    <t>35</t>
  </si>
  <si>
    <t>7492553012</t>
  </si>
  <si>
    <t>Montáž kabelů 2- a 3-žílových Cu do 35 mm2</t>
  </si>
  <si>
    <t>1255658187</t>
  </si>
  <si>
    <t>36</t>
  </si>
  <si>
    <t>7492553014</t>
  </si>
  <si>
    <t>Montáž kabelů 2- a 3-žílových Cu do 70 mm2</t>
  </si>
  <si>
    <t>1752780275</t>
  </si>
  <si>
    <t>37</t>
  </si>
  <si>
    <t>7492553016</t>
  </si>
  <si>
    <t>Montáž kabelů 2- a 3-žílových Cu do 120 mm2</t>
  </si>
  <si>
    <t>-929467930</t>
  </si>
  <si>
    <t>38</t>
  </si>
  <si>
    <t>7492554010</t>
  </si>
  <si>
    <t>Montáž kabelů 4- a 5-žílových Cu do 16 mm2</t>
  </si>
  <si>
    <t>-1278216506</t>
  </si>
  <si>
    <t>39</t>
  </si>
  <si>
    <t>7492554012</t>
  </si>
  <si>
    <t>Montáž kabelů 4- a 5-žílových Cu do 25 mm2</t>
  </si>
  <si>
    <t>801334721</t>
  </si>
  <si>
    <t>40</t>
  </si>
  <si>
    <t>7492554014</t>
  </si>
  <si>
    <t>Montáž kabelů 4- a 5-žílových Cu do 50 mm2</t>
  </si>
  <si>
    <t>-1935386929</t>
  </si>
  <si>
    <t>41</t>
  </si>
  <si>
    <t>7492554016</t>
  </si>
  <si>
    <t>Montáž kabelů 4- a 5-žílových Cu do 95 mm2</t>
  </si>
  <si>
    <t>-521618439</t>
  </si>
  <si>
    <t>42</t>
  </si>
  <si>
    <t>7492554018</t>
  </si>
  <si>
    <t>Montáž kabelů 4- a 5-žílových Cu do 150 mm2</t>
  </si>
  <si>
    <t>77763597</t>
  </si>
  <si>
    <t>43</t>
  </si>
  <si>
    <t>7492554020</t>
  </si>
  <si>
    <t>Montáž kabelů 4- a 5-žílových Cu do 240 mm2</t>
  </si>
  <si>
    <t>333098761</t>
  </si>
  <si>
    <t>44</t>
  </si>
  <si>
    <t>7492555010</t>
  </si>
  <si>
    <t>Montáž kabelů vícežílových Cu 7 x 1,5 mm2</t>
  </si>
  <si>
    <t>1765615484</t>
  </si>
  <si>
    <t>45</t>
  </si>
  <si>
    <t>7492555012</t>
  </si>
  <si>
    <t>Montáž kabelů vícežílových Cu 12 x 1,5 mm2</t>
  </si>
  <si>
    <t>-1833269764</t>
  </si>
  <si>
    <t>46</t>
  </si>
  <si>
    <t>7492555014</t>
  </si>
  <si>
    <t>Montáž kabelů vícežílových Cu 19 - 24 x 1,5 mm2</t>
  </si>
  <si>
    <t>-356093174</t>
  </si>
  <si>
    <t>47</t>
  </si>
  <si>
    <t>7492555018</t>
  </si>
  <si>
    <t>Montáž kabelů vícežílových Cu 7 x 2,5 mm2</t>
  </si>
  <si>
    <t>940327426</t>
  </si>
  <si>
    <t>48</t>
  </si>
  <si>
    <t>7492555020</t>
  </si>
  <si>
    <t>Montáž kabelů vícežílových Cu 12 x 2,5 mm2</t>
  </si>
  <si>
    <t>575629004</t>
  </si>
  <si>
    <t>49</t>
  </si>
  <si>
    <t>7492555022</t>
  </si>
  <si>
    <t>Montáž kabelů vícežílových Cu 19 - 24 x 2,5 mm2</t>
  </si>
  <si>
    <t>-1401378588</t>
  </si>
  <si>
    <t>50</t>
  </si>
  <si>
    <t>7492555026</t>
  </si>
  <si>
    <t>Montáž kabelů vícežílových Cu 7 x 4 mm2</t>
  </si>
  <si>
    <t>735205129</t>
  </si>
  <si>
    <t>51</t>
  </si>
  <si>
    <t>7492555028</t>
  </si>
  <si>
    <t>Montáž kabelů vícežílových Cu 12 x 4 mm2</t>
  </si>
  <si>
    <t>1331508955</t>
  </si>
  <si>
    <t>52</t>
  </si>
  <si>
    <t>7492555030</t>
  </si>
  <si>
    <t>Montáž kabelů vícežílových Cu 19 x 4 mm2</t>
  </si>
  <si>
    <t>1421489735</t>
  </si>
  <si>
    <t>53</t>
  </si>
  <si>
    <t>7492651010</t>
  </si>
  <si>
    <t>Montáž kabelů jednožílových Al do 240 mm2</t>
  </si>
  <si>
    <t>-1420996455</t>
  </si>
  <si>
    <t>54</t>
  </si>
  <si>
    <t>7492651012</t>
  </si>
  <si>
    <t>Montáž kabelů jednožílových Al do 300 mm2</t>
  </si>
  <si>
    <t>-1183801860</t>
  </si>
  <si>
    <t>55</t>
  </si>
  <si>
    <t>7492651014</t>
  </si>
  <si>
    <t>Montáž kabelů jednožílových Al do 400 mm2</t>
  </si>
  <si>
    <t>1016153442</t>
  </si>
  <si>
    <t>56</t>
  </si>
  <si>
    <t>7492651016</t>
  </si>
  <si>
    <t>Montáž kabelů jednožílových Al do 500 mm2</t>
  </si>
  <si>
    <t>-1458933250</t>
  </si>
  <si>
    <t>57</t>
  </si>
  <si>
    <t>7492652010</t>
  </si>
  <si>
    <t>Montáž kabelů 4- a 5-žílových Al do 25 mm2</t>
  </si>
  <si>
    <t>-540870222</t>
  </si>
  <si>
    <t>58</t>
  </si>
  <si>
    <t>7492652012</t>
  </si>
  <si>
    <t>Montáž kabelů 4- a 5-žílových Al do 50 mm2</t>
  </si>
  <si>
    <t>809343623</t>
  </si>
  <si>
    <t>59</t>
  </si>
  <si>
    <t>7492652014</t>
  </si>
  <si>
    <t>Montáž kabelů 4- a 5-žílových Al do 150 mm2</t>
  </si>
  <si>
    <t>2102501387</t>
  </si>
  <si>
    <t>60</t>
  </si>
  <si>
    <t>7492652016</t>
  </si>
  <si>
    <t>Montáž kabelů 4- a 5-žílových Al do 240 mm2</t>
  </si>
  <si>
    <t>-144856509</t>
  </si>
  <si>
    <t>61</t>
  </si>
  <si>
    <t>7492751010</t>
  </si>
  <si>
    <t>Montáž ukončení kabelů nn v rozvaděči nebo na přístroji izolovaných s označením 1 - žílových do 240 mm2</t>
  </si>
  <si>
    <t>640181482</t>
  </si>
  <si>
    <t>62</t>
  </si>
  <si>
    <t>7492751012</t>
  </si>
  <si>
    <t>Montáž ukončení kabelů nn v rozvaděči nebo na přístroji izolovaných s označením 1 - žílových do 500 mm2</t>
  </si>
  <si>
    <t>-1604434902</t>
  </si>
  <si>
    <t>63</t>
  </si>
  <si>
    <t>7492751020</t>
  </si>
  <si>
    <t>Montáž ukončení kabelů nn v rozvaděči nebo na přístroji izolovaných s označením 2 - 5-ti žílových do 2,5 mm2</t>
  </si>
  <si>
    <t>724553257</t>
  </si>
  <si>
    <t>64</t>
  </si>
  <si>
    <t>7492751022</t>
  </si>
  <si>
    <t>Montáž ukončení kabelů nn v rozvaděči nebo na přístroji izolovaných s označením 2 - 5-ti žílových do 25 mm2</t>
  </si>
  <si>
    <t>-1776571936</t>
  </si>
  <si>
    <t>65</t>
  </si>
  <si>
    <t>7492751024</t>
  </si>
  <si>
    <t>Montáž ukončení kabelů nn v rozvaděči nebo na přístroji izolovaných s označením 2 - 5-ti žílových do 70 mm2</t>
  </si>
  <si>
    <t>729296275</t>
  </si>
  <si>
    <t>66</t>
  </si>
  <si>
    <t>7492751026</t>
  </si>
  <si>
    <t>Montáž ukončení kabelů nn v rozvaděči nebo na přístroji izolovaných s označením 2 - 5-ti žílových do 150 mm2</t>
  </si>
  <si>
    <t>-1025252967</t>
  </si>
  <si>
    <t>67</t>
  </si>
  <si>
    <t>7492751028</t>
  </si>
  <si>
    <t>Montáž ukončení kabelů nn v rozvaděči nebo na přístroji izolovaných s označením 2 - 5-ti žílových do 240 mm2</t>
  </si>
  <si>
    <t>-46464444</t>
  </si>
  <si>
    <t>68</t>
  </si>
  <si>
    <t>7492751040</t>
  </si>
  <si>
    <t>Montáž ukončení kabelů nn v rozvaděči nebo na přístroji izolovaných s označením 7 - 12-ti žílových do 4 mm2</t>
  </si>
  <si>
    <t>-1766669919</t>
  </si>
  <si>
    <t>69</t>
  </si>
  <si>
    <t>7492751050</t>
  </si>
  <si>
    <t>Montáž ukončení kabelů nn v rozvaděči nebo na přístroji izolovaných s označením 19 - 24-ti žílových do 4 mm2</t>
  </si>
  <si>
    <t>-1215835783</t>
  </si>
  <si>
    <t>70</t>
  </si>
  <si>
    <t>7492752010</t>
  </si>
  <si>
    <t>Montáž ukončení kabelů nn kabelovou spojkou 3/4/5 - žílové kabely s plastovou izolací do 16 mm2</t>
  </si>
  <si>
    <t>1957458392</t>
  </si>
  <si>
    <t>71</t>
  </si>
  <si>
    <t>7492752012</t>
  </si>
  <si>
    <t>Montáž ukončení kabelů nn kabelovou spojkou 3/4/5 - žílové kabely s plastovou izolací do 35 mm2</t>
  </si>
  <si>
    <t>2089578558</t>
  </si>
  <si>
    <t>72</t>
  </si>
  <si>
    <t>7492752014</t>
  </si>
  <si>
    <t>Montáž ukončení kabelů nn kabelovou spojkou 3/4/5 - žílové kabely s plastovou izolací do 70 mm2</t>
  </si>
  <si>
    <t>1773549407</t>
  </si>
  <si>
    <t>73</t>
  </si>
  <si>
    <t>7492752016</t>
  </si>
  <si>
    <t>Montáž ukončení kabelů nn kabelovou spojkou 3/4/5 - žílové kabely s plastovou izolací do 120 mm2</t>
  </si>
  <si>
    <t>39769670</t>
  </si>
  <si>
    <t>74</t>
  </si>
  <si>
    <t>7492752018</t>
  </si>
  <si>
    <t>Montáž ukončení kabelů nn kabelovou spojkou 3/4/5 - žílové kabely s plastovou izolací do 240 mm2</t>
  </si>
  <si>
    <t>-1415646931</t>
  </si>
  <si>
    <t>75</t>
  </si>
  <si>
    <t>7492752030</t>
  </si>
  <si>
    <t>Montáž ukončení kabelů nn kabelovou spojkou 3/4/5 - žílové kabely s pryžovou izolací do 6 mm2</t>
  </si>
  <si>
    <t>160373966</t>
  </si>
  <si>
    <t>76</t>
  </si>
  <si>
    <t>7492752032</t>
  </si>
  <si>
    <t>Montáž ukončení kabelů nn kabelovou spojkou 3/4/5 - žílové kabely s pryžovou izolací do 16 mm2</t>
  </si>
  <si>
    <t>-1565603405</t>
  </si>
  <si>
    <t>77</t>
  </si>
  <si>
    <t>7492752040</t>
  </si>
  <si>
    <t>Montáž ukončení kabelů nn kabelovou spojkou vícežilové kabely s plastovou izolací do 4 mm2 4-7 - žílové kabely</t>
  </si>
  <si>
    <t>2115502414</t>
  </si>
  <si>
    <t>78</t>
  </si>
  <si>
    <t>7492752042</t>
  </si>
  <si>
    <t>Montáž ukončení kabelů nn kabelovou spojkou vícežilové kabely s plastovou izolací do 4 mm2 8-14 - žílové kabely</t>
  </si>
  <si>
    <t>1681028418</t>
  </si>
  <si>
    <t>79</t>
  </si>
  <si>
    <t>7492752044</t>
  </si>
  <si>
    <t>Montáž ukončení kabelů nn kabelovou spojkou vícežilové kabely s plastovou izolací do 4 mm2 15-21 - žílové kabely</t>
  </si>
  <si>
    <t>338728758</t>
  </si>
  <si>
    <t>80</t>
  </si>
  <si>
    <t>7492756030</t>
  </si>
  <si>
    <t>Pomocné práce pro montáž kabelů vyhledání stávajících kabelů ( měření, sonda )</t>
  </si>
  <si>
    <t>-429909713</t>
  </si>
  <si>
    <t>81</t>
  </si>
  <si>
    <t>7492756040</t>
  </si>
  <si>
    <t>Pomocné práce pro montáž kabelů zatažení kabelů do chráničky do 4 kg/m</t>
  </si>
  <si>
    <t>1047239147</t>
  </si>
  <si>
    <t>82</t>
  </si>
  <si>
    <t>7493151010</t>
  </si>
  <si>
    <t>Montáž osvětlovacích stožárů včetně výstroje sklopných výšky do 12 m</t>
  </si>
  <si>
    <t>137636239</t>
  </si>
  <si>
    <t>83</t>
  </si>
  <si>
    <t>7493151510</t>
  </si>
  <si>
    <t>Montáž osvětlovací věže v kolejišti trubkové výšky do 25 m</t>
  </si>
  <si>
    <t>-1549543505</t>
  </si>
  <si>
    <t>84</t>
  </si>
  <si>
    <t>7493151530</t>
  </si>
  <si>
    <t>Montáž osvětlovací věže v kolejišti plošiny na věž výšky do 25 m</t>
  </si>
  <si>
    <t>-1420004242</t>
  </si>
  <si>
    <t>85</t>
  </si>
  <si>
    <t>7493151540</t>
  </si>
  <si>
    <t>Montáž osvětlovací věže v kolejišti žebříku na věž výšky do 25 m</t>
  </si>
  <si>
    <t>1253450191</t>
  </si>
  <si>
    <t>86</t>
  </si>
  <si>
    <t>7493152010</t>
  </si>
  <si>
    <t>Montáž ocelových výložníků pro osvětlovací stožáry na sloup nebo stěnu výšky do 6 m jednoramenných</t>
  </si>
  <si>
    <t>-1267860768</t>
  </si>
  <si>
    <t>87</t>
  </si>
  <si>
    <t>7493152015</t>
  </si>
  <si>
    <t>Montáž ocelových výložníků pro osvětlovací stožáry na sloup nebo stěnu výšky do 6 m dvouramenných</t>
  </si>
  <si>
    <t>-1559841785</t>
  </si>
  <si>
    <t>88</t>
  </si>
  <si>
    <t>7493152510</t>
  </si>
  <si>
    <t>Montáž svítidla pro železnici na stožár nebo na bránu trakčního vedení</t>
  </si>
  <si>
    <t>1681446753</t>
  </si>
  <si>
    <t>89</t>
  </si>
  <si>
    <t>7493152520</t>
  </si>
  <si>
    <t>Montáž svítidla pro železnici na pevný stožár výšky do 6 m</t>
  </si>
  <si>
    <t>971973271</t>
  </si>
  <si>
    <t>90</t>
  </si>
  <si>
    <t>7493152525</t>
  </si>
  <si>
    <t>Montáž svítidla pro železnici na pevný stožár výšky přes 6 m mimo kolejiště</t>
  </si>
  <si>
    <t>1214381549</t>
  </si>
  <si>
    <t>91</t>
  </si>
  <si>
    <t>7493152530</t>
  </si>
  <si>
    <t>Montáž svítidla pro železnici na sklopný stožár</t>
  </si>
  <si>
    <t>1185936604</t>
  </si>
  <si>
    <t>92</t>
  </si>
  <si>
    <t>7493152535</t>
  </si>
  <si>
    <t>Montáž svítidla pro železnici na osvětlovací věž</t>
  </si>
  <si>
    <t>-183458233</t>
  </si>
  <si>
    <t>93</t>
  </si>
  <si>
    <t>7493154020</t>
  </si>
  <si>
    <t>Montáž venkovních svítidel na strop nebo stěnu zářivkových</t>
  </si>
  <si>
    <t>1318961589</t>
  </si>
  <si>
    <t>94</t>
  </si>
  <si>
    <t>7493155510</t>
  </si>
  <si>
    <t>Montáž stožárových rozvodnic s jedním až dvěmi jistícími prvky</t>
  </si>
  <si>
    <t>-170710154</t>
  </si>
  <si>
    <t>95</t>
  </si>
  <si>
    <t>7493156010</t>
  </si>
  <si>
    <t>Montáž rozvaděče pro napájení osvětlení železničních prostranství do 8 kusů 3-f vývodů</t>
  </si>
  <si>
    <t>-259982139</t>
  </si>
  <si>
    <t>96</t>
  </si>
  <si>
    <t>7493156020</t>
  </si>
  <si>
    <t>Montáž rozvaděče pro napájení osvětlení železničních prostranství řídící PLC jednotky</t>
  </si>
  <si>
    <t>-1659977252</t>
  </si>
  <si>
    <t>97</t>
  </si>
  <si>
    <t>7493156030</t>
  </si>
  <si>
    <t>Montáž rozvaděče pro napájení osvětlení železničních prostranství řídícího software do PLC řídící jednotky</t>
  </si>
  <si>
    <t>-2078822373</t>
  </si>
  <si>
    <t>98</t>
  </si>
  <si>
    <t>7493171010</t>
  </si>
  <si>
    <t>Demontáž osvětlovacích stožárů výšky do 6 m</t>
  </si>
  <si>
    <t>1167652931</t>
  </si>
  <si>
    <t>99</t>
  </si>
  <si>
    <t>7493171012</t>
  </si>
  <si>
    <t>Demontáž osvětlovacích stožárů výšky přes 6 do 14 m</t>
  </si>
  <si>
    <t>-719248729</t>
  </si>
  <si>
    <t>100</t>
  </si>
  <si>
    <t>7493172010</t>
  </si>
  <si>
    <t>Demontáž osvětlovací věže trubkové do výšky 25 m</t>
  </si>
  <si>
    <t>706636189</t>
  </si>
  <si>
    <t>101</t>
  </si>
  <si>
    <t>7493172012</t>
  </si>
  <si>
    <t>Demontáž osvětlovací věže trubkové výšky přes 25 - 40 m</t>
  </si>
  <si>
    <t>-1363704406</t>
  </si>
  <si>
    <t>102</t>
  </si>
  <si>
    <t>7493172014</t>
  </si>
  <si>
    <t>Demontáž osvětlovací věže příhradové do 40 m</t>
  </si>
  <si>
    <t>479279245</t>
  </si>
  <si>
    <t>103</t>
  </si>
  <si>
    <t>7493172020</t>
  </si>
  <si>
    <t>Demontáž osvětlovací věže plošiny z věže výšky do 25 m</t>
  </si>
  <si>
    <t>24256864</t>
  </si>
  <si>
    <t>104</t>
  </si>
  <si>
    <t>7493172022</t>
  </si>
  <si>
    <t>Demontáž osvětlovací věže plošiny z věže výšky přes 25 do 40 m</t>
  </si>
  <si>
    <t>-830441854</t>
  </si>
  <si>
    <t>105</t>
  </si>
  <si>
    <t>7493172030</t>
  </si>
  <si>
    <t>Demontáž osvětlovací věže žebříku z věže výšky do 25 m</t>
  </si>
  <si>
    <t>588507922</t>
  </si>
  <si>
    <t>106</t>
  </si>
  <si>
    <t>7493172032</t>
  </si>
  <si>
    <t>Demontáž osvětlovací věže žebříku z věže výšky přes 25 do 40 m</t>
  </si>
  <si>
    <t>1061769285</t>
  </si>
  <si>
    <t>107</t>
  </si>
  <si>
    <t>7493173010</t>
  </si>
  <si>
    <t>Demontáž elektrovýzbroje osvětlovacích stožárů do výšky 14 m</t>
  </si>
  <si>
    <t>-1592516183</t>
  </si>
  <si>
    <t>108</t>
  </si>
  <si>
    <t>7493173015</t>
  </si>
  <si>
    <t>Demontáž elektrovýzbroje osvětlovacích stožárů nosných konstrukcí pro osvětlení</t>
  </si>
  <si>
    <t>kg</t>
  </si>
  <si>
    <t>879587403</t>
  </si>
  <si>
    <t>109</t>
  </si>
  <si>
    <t>7493174010</t>
  </si>
  <si>
    <t>Demontáž svítidel nástěnných, stropních nebo závěsných</t>
  </si>
  <si>
    <t>-1904235921</t>
  </si>
  <si>
    <t>110</t>
  </si>
  <si>
    <t>7493174015</t>
  </si>
  <si>
    <t>Demontáž svítidel z osvětlovacího stožáru, osvětlovací věže nebo brány trakčního vedení</t>
  </si>
  <si>
    <t>550250231</t>
  </si>
  <si>
    <t>111</t>
  </si>
  <si>
    <t>7493175010</t>
  </si>
  <si>
    <t>Demontáž osvětlení rozvaděče</t>
  </si>
  <si>
    <t>-2068639596</t>
  </si>
  <si>
    <t>112</t>
  </si>
  <si>
    <t>7493251010</t>
  </si>
  <si>
    <t>Montáž motorgenerátoru do 40 kVA včetně rozvaděče pro automatický start</t>
  </si>
  <si>
    <t>-850432879</t>
  </si>
  <si>
    <t>113</t>
  </si>
  <si>
    <t>7493271010</t>
  </si>
  <si>
    <t>Demontáž ZZEE motorgenerátoru</t>
  </si>
  <si>
    <t>-1119282024</t>
  </si>
  <si>
    <t>114</t>
  </si>
  <si>
    <t>7493271015</t>
  </si>
  <si>
    <t>Demontáž ZZEE rozvaděče pro automatický start</t>
  </si>
  <si>
    <t>222440521</t>
  </si>
  <si>
    <t>115</t>
  </si>
  <si>
    <t>7493271020</t>
  </si>
  <si>
    <t>Demontáž ZZEE naftové nádrže včetně čerpadla</t>
  </si>
  <si>
    <t>-1959894813</t>
  </si>
  <si>
    <t>116</t>
  </si>
  <si>
    <t>7493271025</t>
  </si>
  <si>
    <t>Demontáž ZZEE výfukového potrubí motorgenerátoru</t>
  </si>
  <si>
    <t>-1296778981</t>
  </si>
  <si>
    <t>117</t>
  </si>
  <si>
    <t>7493351010</t>
  </si>
  <si>
    <t>Montáž elektrického ohřevu výhybek (EOV) kompletní topné soupravy na jednoduchou výhybku soustavy S49 s poloměrem odbočení 150 m</t>
  </si>
  <si>
    <t>-1601579313</t>
  </si>
  <si>
    <t>118</t>
  </si>
  <si>
    <t>7493351012</t>
  </si>
  <si>
    <t>Montáž elektrického ohřevu výhybek (EOV) kompletní topné soupravy na symetrickou výhybku SS49-1:5,7-230</t>
  </si>
  <si>
    <t>-819594037</t>
  </si>
  <si>
    <t>119</t>
  </si>
  <si>
    <t>7493351020</t>
  </si>
  <si>
    <t>Montáž elektrického ohřevu výhybek (EOV) kompletní topné soupravy na jednoduchou výhybku soustavy S49, R65 a UIC60 s poloměrem odbočení 190 m</t>
  </si>
  <si>
    <t>313787513</t>
  </si>
  <si>
    <t>120</t>
  </si>
  <si>
    <t>7493351022</t>
  </si>
  <si>
    <t>Montáž elektrického ohřevu výhybek (EOV) kompletní topné soupravy na jednoduchou výhybku soustavy S49, R65 a UIC60 s poloměrem odbočení 300 m</t>
  </si>
  <si>
    <t>328071250</t>
  </si>
  <si>
    <t>121</t>
  </si>
  <si>
    <t>7493351024</t>
  </si>
  <si>
    <t>Montáž elektrického ohřevu výhybek (EOV) kompletní topné soupravy na jednoduchou výhybku soustavy S49, R65 a UIC60 s poloměrem odbočení 500 m</t>
  </si>
  <si>
    <t>-208492464</t>
  </si>
  <si>
    <t>122</t>
  </si>
  <si>
    <t>7493351026</t>
  </si>
  <si>
    <t>Montáž elektrického ohřevu výhybek (EOV) kompletní topné soupravy na jednoduchou výhybku soustavy S49, R65 a UIC60 s poloměrem odbočení 760 m</t>
  </si>
  <si>
    <t>-1292024273</t>
  </si>
  <si>
    <t>123</t>
  </si>
  <si>
    <t>7493351028</t>
  </si>
  <si>
    <t>Montáž elektrického ohřevu výhybek (EOV) kompletní topné soupravy na jednoduchou výhybku soustavy S49, R65 a UIC60 s poloměrem odbočení 1 200 m</t>
  </si>
  <si>
    <t>875074177</t>
  </si>
  <si>
    <t>124</t>
  </si>
  <si>
    <t>7493351030</t>
  </si>
  <si>
    <t>Montáž elektrického ohřevu výhybek (EOV) kompletní topné soupravy na jednoduchou výhybku J60-1:26,5-2500</t>
  </si>
  <si>
    <t>1727752111</t>
  </si>
  <si>
    <t>125</t>
  </si>
  <si>
    <t>7493351035</t>
  </si>
  <si>
    <t>Montáž elektrického ohřevu výhybek (EOV) kompletní topné soupravy na křižovatkovou výhybku CS49-1:7,5-150</t>
  </si>
  <si>
    <t>746841013</t>
  </si>
  <si>
    <t>126</t>
  </si>
  <si>
    <t>7493351040</t>
  </si>
  <si>
    <t>Montáž elektrického ohřevu výhybek (EOV) kompletní topné soupravy na křižovatkové výhybky CS49-1:9-190 a C49-1:9-190</t>
  </si>
  <si>
    <t>-129046067</t>
  </si>
  <si>
    <t>127</t>
  </si>
  <si>
    <t>7493351045</t>
  </si>
  <si>
    <t>Montáž elektrického ohřevu výhybek (EOV) kompletní topné soupravy na poloviční křižovatkové výhybky BS49-1:9-190 a B49-1:9-190</t>
  </si>
  <si>
    <t>-617614464</t>
  </si>
  <si>
    <t>128</t>
  </si>
  <si>
    <t>7493351050</t>
  </si>
  <si>
    <t>Montáž elektrického ohřevu výhybek (EOV) kompletní topné soupravy na křižovatkovou výhybku soustavy S49, R65 a UIC60 s poloměrem odbočení 300 m</t>
  </si>
  <si>
    <t>1522761539</t>
  </si>
  <si>
    <t>129</t>
  </si>
  <si>
    <t>7493351055</t>
  </si>
  <si>
    <t>Montáž elektrického ohřevu výhybek (EOV) kompletní topné soupravy na poloviční křižovatkovou výhybku soustavy S49, R65 a UIC60 s poloměrem odbočení 300 m</t>
  </si>
  <si>
    <t>973054016</t>
  </si>
  <si>
    <t>130</t>
  </si>
  <si>
    <t>7493351060</t>
  </si>
  <si>
    <t>Montáž elektrického ohřevu výhybek (EOV) kompletní topné soupravy na výhybku JT6°</t>
  </si>
  <si>
    <t>-1349554992</t>
  </si>
  <si>
    <t>131</t>
  </si>
  <si>
    <t>7493351080</t>
  </si>
  <si>
    <t>Montáž elektrického ohřevu výhybek (EOV) kompletní topné soupravy úprava výhybky pro montáž topných tyčí EOV</t>
  </si>
  <si>
    <t>75837997</t>
  </si>
  <si>
    <t>132</t>
  </si>
  <si>
    <t>7493351085</t>
  </si>
  <si>
    <t>Montáž elektrického ohřevu výhybek (EOV) kompletní topné soupravy nastavení a zaklimatizování vyhýbky po montáži EOV</t>
  </si>
  <si>
    <t>1441054450</t>
  </si>
  <si>
    <t>133</t>
  </si>
  <si>
    <t>7493351090</t>
  </si>
  <si>
    <t>Montáž elektrického ohřevu výhybek (EOV) topné tyče se šroubovými příchytkami</t>
  </si>
  <si>
    <t>-1917332973</t>
  </si>
  <si>
    <t>134</t>
  </si>
  <si>
    <t>7493351095</t>
  </si>
  <si>
    <t>Montáž elektrického ohřevu výhybek (EOV) topné tyče s pérovými příchytkami</t>
  </si>
  <si>
    <t>1167775692</t>
  </si>
  <si>
    <t>135</t>
  </si>
  <si>
    <t>7493351100</t>
  </si>
  <si>
    <t>Montáž elektrického ohřevu výhybek (EOV) topné tyče v místě závěru výhybky</t>
  </si>
  <si>
    <t>884504279</t>
  </si>
  <si>
    <t>136</t>
  </si>
  <si>
    <t>7493351105</t>
  </si>
  <si>
    <t>Montáž elektrického ohřevu výhybek (EOV) topné tyče topné desky v prostoru závěru výhybky</t>
  </si>
  <si>
    <t>472354031</t>
  </si>
  <si>
    <t>137</t>
  </si>
  <si>
    <t>7493351110</t>
  </si>
  <si>
    <t>Montáž elektrického ohřevu výhybek (EOV) topné tyče teplotního čidla</t>
  </si>
  <si>
    <t>2042608580</t>
  </si>
  <si>
    <t>138</t>
  </si>
  <si>
    <t>7493351115</t>
  </si>
  <si>
    <t>Montáž elektrického ohřevu výhybek (EOV) topné tyče srážkového čidla včetně držáku</t>
  </si>
  <si>
    <t>1317572514</t>
  </si>
  <si>
    <t>139</t>
  </si>
  <si>
    <t>7493351120</t>
  </si>
  <si>
    <t>Montáž elektrického ohřevu výhybek (EOV) topné tyče ochranné klece</t>
  </si>
  <si>
    <t>-77053717</t>
  </si>
  <si>
    <t>140</t>
  </si>
  <si>
    <t>7493351135</t>
  </si>
  <si>
    <t>Montáž elektrického ohřevu výhybek (EOV) topné tyče svorkovnicové skříňky EOV u výhybky</t>
  </si>
  <si>
    <t>705152269</t>
  </si>
  <si>
    <t>141</t>
  </si>
  <si>
    <t>7493352010</t>
  </si>
  <si>
    <t>Montáž rozvaděče pro elektrický ohřev výhybky silového pro připojení základních výhybkových jednotek do 8 kusů 3-f vývodů</t>
  </si>
  <si>
    <t>-244030233</t>
  </si>
  <si>
    <t>142</t>
  </si>
  <si>
    <t>7493352012</t>
  </si>
  <si>
    <t>Montáž rozvaděče pro elektrický ohřev výhybky silového pro připojení základních výhybkových jednotek do 8 kusů 3-f vývodů s oddělovacími transformátory</t>
  </si>
  <si>
    <t>1269006018</t>
  </si>
  <si>
    <t>143</t>
  </si>
  <si>
    <t>7493352014</t>
  </si>
  <si>
    <t>Montáž rozvaděče pro elektrický ohřev výhybky silového pro připojení základních výhybkových jednotek přes 8 kusů 3-f vývodů</t>
  </si>
  <si>
    <t>587976607</t>
  </si>
  <si>
    <t>144</t>
  </si>
  <si>
    <t>7493352016</t>
  </si>
  <si>
    <t>Montáž rozvaděče pro elektrický ohřev výhybky silového pro připojení základních výhybkových jednotek přes 8 kusů 3-f vývodů s oddělovacími transformátory</t>
  </si>
  <si>
    <t>-62710588</t>
  </si>
  <si>
    <t>145</t>
  </si>
  <si>
    <t>7493352020</t>
  </si>
  <si>
    <t>Montáž rozvaděče pro elektrický ohřev výhybky řídící PLC jednotky do rozvaděče EOV</t>
  </si>
  <si>
    <t>-1112456490</t>
  </si>
  <si>
    <t>146</t>
  </si>
  <si>
    <t>7493352025</t>
  </si>
  <si>
    <t>Montáž rozvaděče pro elektrický ohřev výhybky řídícího software do PLC řídící jednotky EOV - 1x výhybka</t>
  </si>
  <si>
    <t>106103362</t>
  </si>
  <si>
    <t>147</t>
  </si>
  <si>
    <t>7493352030</t>
  </si>
  <si>
    <t>Montáž rozvaděče pro elektrický ohřev výhybky ovladače pro EOV a osvětlení</t>
  </si>
  <si>
    <t>-812047702</t>
  </si>
  <si>
    <t>148</t>
  </si>
  <si>
    <t>7493352035</t>
  </si>
  <si>
    <t>Montáž rozvaděče pro elektrický ohřev výhybky řídící PLC jednotky do ovladače EOV a osvětlení</t>
  </si>
  <si>
    <t>-793011399</t>
  </si>
  <si>
    <t>149</t>
  </si>
  <si>
    <t>7493352040</t>
  </si>
  <si>
    <t>Montáž rozvaděče pro elektrický ohřev výhybky řídícího software do PLC řídící jednotky do ovladače EOV a osvětlení - 1x výhybka/1 x větev osvětlení</t>
  </si>
  <si>
    <t>1652480714</t>
  </si>
  <si>
    <t>150</t>
  </si>
  <si>
    <t>7493352045</t>
  </si>
  <si>
    <t>Montáž rozvaděče pro elektrický ohřev výhybky výměna dotykové obrazovky v ovladači EOV a osvětlení</t>
  </si>
  <si>
    <t>703412892</t>
  </si>
  <si>
    <t>151</t>
  </si>
  <si>
    <t>7493371010</t>
  </si>
  <si>
    <t>Demontáže zařízení na elektrickém ohřevu výhybek kompletní topné soupravy na výhybku tvaru 1:7,5-190, 1:9-190</t>
  </si>
  <si>
    <t>-717666842</t>
  </si>
  <si>
    <t>152</t>
  </si>
  <si>
    <t>7493371012</t>
  </si>
  <si>
    <t>Demontáže zařízení na elektrickém ohřevu výhybek kompletní topné soupravy na výhybku tvaru 1:12-500</t>
  </si>
  <si>
    <t>-1794293732</t>
  </si>
  <si>
    <t>153</t>
  </si>
  <si>
    <t>7493371014</t>
  </si>
  <si>
    <t>Demontáže zařízení na elektrickém ohřevu výhybek kompletní topné soupravy na výhybku tvaru 1:14-760</t>
  </si>
  <si>
    <t>1394346437</t>
  </si>
  <si>
    <t>154</t>
  </si>
  <si>
    <t>7493371016</t>
  </si>
  <si>
    <t>Demontáže zařízení na elektrickém ohřevu výhybek kompletní topné soupravy na výhybku tvaru 1:18,5-1200</t>
  </si>
  <si>
    <t>-1810088282</t>
  </si>
  <si>
    <t>155</t>
  </si>
  <si>
    <t>7493371018</t>
  </si>
  <si>
    <t>Demontáže zařízení na elektrickém ohřevu výhybek kompletní topné soupravy na výhybku tvaru 1:26,5-2200</t>
  </si>
  <si>
    <t>23855576</t>
  </si>
  <si>
    <t>156</t>
  </si>
  <si>
    <t>7493371020</t>
  </si>
  <si>
    <t>Demontáže zařízení na elektrickém ohřevu výhybek kompletní topné soupravy na výhybku tvaru C 1:9-190</t>
  </si>
  <si>
    <t>-1328027410</t>
  </si>
  <si>
    <t>157</t>
  </si>
  <si>
    <t>7493371022</t>
  </si>
  <si>
    <t>Demontáže zařízení na elektrickém ohřevu výhybek kompletní topné soupravy na výhybku tvaru C 1:9-300, 1:11-300</t>
  </si>
  <si>
    <t>1326891659</t>
  </si>
  <si>
    <t>158</t>
  </si>
  <si>
    <t>7493371024</t>
  </si>
  <si>
    <t>Demontáže zařízení na elektrickém ohřevu výhybek kompletní topné soupravy na výhybku tvaru C 1:9-300, 1:11-300 s PHS</t>
  </si>
  <si>
    <t>-173656119</t>
  </si>
  <si>
    <t>159</t>
  </si>
  <si>
    <t>7493371026</t>
  </si>
  <si>
    <t>Demontáže zařízení na elektrickém ohřevu výhybek kompletní topné soupravy na výhybku JT6°</t>
  </si>
  <si>
    <t>469367100</t>
  </si>
  <si>
    <t>160</t>
  </si>
  <si>
    <t>7493371030</t>
  </si>
  <si>
    <t>Demontáže zařízení na elektrickém ohřevu výhybek kompletní topné soupravy na PHS</t>
  </si>
  <si>
    <t>-2145038407</t>
  </si>
  <si>
    <t>161</t>
  </si>
  <si>
    <t>7493371070</t>
  </si>
  <si>
    <t>Demontáže zařízení na elektrickém ohřevu výhybek svorkovnicové skříňky EOV u výhybky</t>
  </si>
  <si>
    <t>886407526</t>
  </si>
  <si>
    <t>162</t>
  </si>
  <si>
    <t>7493371075</t>
  </si>
  <si>
    <t>Demontáže zařízení na elektrickém ohřevu výhybek skříňky EOV s oddělovacím transformátorem u výhybky</t>
  </si>
  <si>
    <t>358167734</t>
  </si>
  <si>
    <t>163</t>
  </si>
  <si>
    <t>7493651015</t>
  </si>
  <si>
    <t>Montáž skříní pro venkovní vedení přípojkových pojistkových plastových na sloup nebo do zdi pro připojení kabelu do 50 mm2 s 1 sadou nebo 2 sadami jistících prvků do 160 A</t>
  </si>
  <si>
    <t>365090474</t>
  </si>
  <si>
    <t>164</t>
  </si>
  <si>
    <t>7493653015</t>
  </si>
  <si>
    <t>Montáž skříní přípojkových SS venkovních pro připojení kabelů (i kabelové smyčky) do 240 mm2 na stěnu nebo do výklenku se 3-4 sadami jistících prvků</t>
  </si>
  <si>
    <t>1144493253</t>
  </si>
  <si>
    <t>165</t>
  </si>
  <si>
    <t>7493653020</t>
  </si>
  <si>
    <t>Montáž skříní přípojkových SS venkovních pro připojení kabelů (i kabelové smyčky) do 240 mm2 kompaktní pilíř s 1-2 sadami jistících prvků</t>
  </si>
  <si>
    <t>849607613</t>
  </si>
  <si>
    <t>166</t>
  </si>
  <si>
    <t>7493653025</t>
  </si>
  <si>
    <t>Montáž skříní přípojkových SS venkovních pro připojení kabelů (i kabelové smyčky) do 240 mm2 kompaktní pilíř se 3-4 sadami jistících prvků</t>
  </si>
  <si>
    <t>267643554</t>
  </si>
  <si>
    <t>167</t>
  </si>
  <si>
    <t>7493654012</t>
  </si>
  <si>
    <t>Montáž rozpojovacích skříní SR a SD venkovních na pojistkové lišty nebo na pojistkové spodky do 400 A pro připojení kabelů (i kabelové smyčky) do 240 mm2 do výklenku s 4 - 5 sadami pojistkových lišt</t>
  </si>
  <si>
    <t>41085224</t>
  </si>
  <si>
    <t>168</t>
  </si>
  <si>
    <t>7493654014</t>
  </si>
  <si>
    <t>Montáž rozpojovacích skříní SR a SD venkovních na pojistkové lišty nebo na pojistkové spodky do 400 A pro připojení kabelů (i kabelové smyčky) do 240 mm2 do výklenku s 6 - 7 sadami pojistkových lišt</t>
  </si>
  <si>
    <t>-944466296</t>
  </si>
  <si>
    <t>169</t>
  </si>
  <si>
    <t>7493654020</t>
  </si>
  <si>
    <t>Montáž rozpojovacích skříní SR a SD venkovních na pojistkové lišty nebo na pojistkové spodky do 400 A pro připojení kabelů (i kabelové smyčky) do 240 mm2 kompaktní pilíř s 2 - 3 sadami pojistkových lišt</t>
  </si>
  <si>
    <t>-1748529684</t>
  </si>
  <si>
    <t>170</t>
  </si>
  <si>
    <t>7493654022</t>
  </si>
  <si>
    <t>Montáž rozpojovacích skříní SR a SD venkovních na pojistkové lišty nebo na pojistkové spodky do 400 A pro připojení kabelů (i kabelové smyčky) do 240 mm2 kompaktní pilíř s 4 - 5 sadami pojistkových lišt</t>
  </si>
  <si>
    <t>-2054560216</t>
  </si>
  <si>
    <t>171</t>
  </si>
  <si>
    <t>7493655015</t>
  </si>
  <si>
    <t>Montáž skříní elektroměrových venkovních pro přímé měření do 80 A pro připojení kabelů do 16 mm2 jednosazbové, včetně jističe do 80 A kompaktní pilíř</t>
  </si>
  <si>
    <t>-524929502</t>
  </si>
  <si>
    <t>172</t>
  </si>
  <si>
    <t>7493655020</t>
  </si>
  <si>
    <t>Montáž skříní elektroměrových venkovních pro přímé měření do 80 A pro připojení kabelů do 16 mm2 dvousazbové, včetně jističe do 80 A a jističe 2 B/1 do výklenku</t>
  </si>
  <si>
    <t>1532404343</t>
  </si>
  <si>
    <t>173</t>
  </si>
  <si>
    <t>7493655025</t>
  </si>
  <si>
    <t>Montáž skříní elektroměrových venkovních pro přímé měření do 80 A pro připojení kabelů do 16 mm2 dvousazbové, včetně jističe do 80 A a jističe 2 B/1 kompaktní pilíř</t>
  </si>
  <si>
    <t>1605235007</t>
  </si>
  <si>
    <t>174</t>
  </si>
  <si>
    <t>7493655030</t>
  </si>
  <si>
    <t>Montáž skříní elektroměrových venkovních pro přímé měření do 80 A pro připojení kabelů do 16 mm2 v sestavě s elektroměrným rozvaděčem pro připojení kabelů do 240 mm2 s 1-2 sadami pojistkových spodků do výklenku</t>
  </si>
  <si>
    <t>566238228</t>
  </si>
  <si>
    <t>175</t>
  </si>
  <si>
    <t>7493655035</t>
  </si>
  <si>
    <t>Montáž skříní elektroměrových venkovních pro přímé měření do 80 A pro připojení kabelů do 16 mm2 v sestavě s elektroměrným rozvaděčem pro připojení kabelů do 240 mm2 s 1-2 sadami pojistkových spodků kompaktní pilíř</t>
  </si>
  <si>
    <t>1721590638</t>
  </si>
  <si>
    <t>176</t>
  </si>
  <si>
    <t>7493656015</t>
  </si>
  <si>
    <t>Montáž zásuvkových skříní venkovních na pilíři</t>
  </si>
  <si>
    <t>749621348</t>
  </si>
  <si>
    <t>177</t>
  </si>
  <si>
    <t>7494151010</t>
  </si>
  <si>
    <t>Montáž modulárních rozvodnic min. IP 30, počet modulů do 72</t>
  </si>
  <si>
    <t>1876022781</t>
  </si>
  <si>
    <t>178</t>
  </si>
  <si>
    <t>7494151012</t>
  </si>
  <si>
    <t>Montáž modulárních rozvodnic min. IP 30, počet modulů přes 72 do 144</t>
  </si>
  <si>
    <t>745034973</t>
  </si>
  <si>
    <t>179</t>
  </si>
  <si>
    <t>7494151020</t>
  </si>
  <si>
    <t>Montáž modulárních rozvodnic min. IP 55, třída izolace II, počet modulů do 72</t>
  </si>
  <si>
    <t>969639026</t>
  </si>
  <si>
    <t>180</t>
  </si>
  <si>
    <t>7494153010</t>
  </si>
  <si>
    <t>Montáž prázdných plastových kabelových skříní min. IP 44, výšky do 800 mm, hloubky do 320 mm kompaktní pilíř š do 530 mm</t>
  </si>
  <si>
    <t>1132776673</t>
  </si>
  <si>
    <t>181</t>
  </si>
  <si>
    <t>7494153015</t>
  </si>
  <si>
    <t>Montáž prázdných plastových kabelových skříní min. IP 44, výšky do 800 mm, hloubky do 320 mm kompaktní pilíř š 660-1 060 mm</t>
  </si>
  <si>
    <t>373975186</t>
  </si>
  <si>
    <t>182</t>
  </si>
  <si>
    <t>7494231010</t>
  </si>
  <si>
    <t>Přeložky rozvaděčů rozvodnice nn</t>
  </si>
  <si>
    <t>-1178969274</t>
  </si>
  <si>
    <t>183</t>
  </si>
  <si>
    <t>7494231020</t>
  </si>
  <si>
    <t>Přeložky rozvaděčů 1 kusu pole rozvaděče nn</t>
  </si>
  <si>
    <t>1946458887</t>
  </si>
  <si>
    <t>184</t>
  </si>
  <si>
    <t>7494251012</t>
  </si>
  <si>
    <t>Montáž rozvaděčů skříňových oceloplechových IP40, prázdných jednostranného pole výška do 2 250 mm hloubka do 800 mm š 600-800 mm</t>
  </si>
  <si>
    <t>-67996165</t>
  </si>
  <si>
    <t>185</t>
  </si>
  <si>
    <t>7494255020</t>
  </si>
  <si>
    <t>Montáž regulačních a monitorovacích elektroenergetických zařízení sledování odběru, programové regulování odběru a přenos dat do centrální databáze</t>
  </si>
  <si>
    <t>63993554</t>
  </si>
  <si>
    <t>186</t>
  </si>
  <si>
    <t>7494271010</t>
  </si>
  <si>
    <t>Demontáž rozvaděčů rozvodnice nn</t>
  </si>
  <si>
    <t>-2099934127</t>
  </si>
  <si>
    <t>187</t>
  </si>
  <si>
    <t>7494271015</t>
  </si>
  <si>
    <t>Demontáž rozvaděčů 1 kusu pole nn</t>
  </si>
  <si>
    <t>-226904932</t>
  </si>
  <si>
    <t>188</t>
  </si>
  <si>
    <t>7494271020</t>
  </si>
  <si>
    <t>Demontáž rozvaděčů ovládací skříně nebo ovládacího rozvaděče nn</t>
  </si>
  <si>
    <t>849357751</t>
  </si>
  <si>
    <t>189</t>
  </si>
  <si>
    <t>7494351010</t>
  </si>
  <si>
    <t>Montáž jističů (do 10 kA) jednopólových do 20 A</t>
  </si>
  <si>
    <t>1726222667</t>
  </si>
  <si>
    <t>190</t>
  </si>
  <si>
    <t>7494351012</t>
  </si>
  <si>
    <t>Montáž jističů (do 10 kA) jednopólových přes 20 do 63 A</t>
  </si>
  <si>
    <t>-1895978368</t>
  </si>
  <si>
    <t>191</t>
  </si>
  <si>
    <t>7494351020</t>
  </si>
  <si>
    <t>Montáž jističů (do 10 kA) dvoupólových nebo 1+N pólových do 20 A</t>
  </si>
  <si>
    <t>-1971881194</t>
  </si>
  <si>
    <t>192</t>
  </si>
  <si>
    <t>7494351022</t>
  </si>
  <si>
    <t>Montáž jističů (do 10 kA) dvoupólových nebo 1+N pólových přes 20 do 63 A</t>
  </si>
  <si>
    <t>-2098757034</t>
  </si>
  <si>
    <t>193</t>
  </si>
  <si>
    <t>7494351030</t>
  </si>
  <si>
    <t>Montáž jističů (do 10 kA) třípólových do 20 A</t>
  </si>
  <si>
    <t>685663553</t>
  </si>
  <si>
    <t>194</t>
  </si>
  <si>
    <t>7494351032</t>
  </si>
  <si>
    <t>Montáž jističů (do 10 kA) třípólových přes 20 do 63 A</t>
  </si>
  <si>
    <t>876631456</t>
  </si>
  <si>
    <t>195</t>
  </si>
  <si>
    <t>7494351034</t>
  </si>
  <si>
    <t>Montáž jističů (do 10 kA) třípólových přes 63 do 125 A</t>
  </si>
  <si>
    <t>1511198126</t>
  </si>
  <si>
    <t>196</t>
  </si>
  <si>
    <t>7494351040</t>
  </si>
  <si>
    <t>Montáž jističů (do 10 kA) tři+N pólových do 20 A</t>
  </si>
  <si>
    <t>-795267813</t>
  </si>
  <si>
    <t>197</t>
  </si>
  <si>
    <t>7494351042</t>
  </si>
  <si>
    <t>Montáž jističů (do 10 kA) tři+N pólových přes 20 do 63 A</t>
  </si>
  <si>
    <t>803825813</t>
  </si>
  <si>
    <t>198</t>
  </si>
  <si>
    <t>7494351044</t>
  </si>
  <si>
    <t>Montáž jističů (do 10 kA) tři+N pólových přes 63 do 125 A</t>
  </si>
  <si>
    <t>-244475012</t>
  </si>
  <si>
    <t>199</t>
  </si>
  <si>
    <t>7494351080</t>
  </si>
  <si>
    <t>Montáž jističů (do 10 kA) přídavných zařízení k instalačním jističům do 125 A pomocného spínače (1x zap., 1x vyp. kontakt)</t>
  </si>
  <si>
    <t>-932930043</t>
  </si>
  <si>
    <t>200</t>
  </si>
  <si>
    <t>7494351085</t>
  </si>
  <si>
    <t>Montáž jističů (do 10 kA) přídavných zařízení k instalačním jističům do 125 A napěťové spouště</t>
  </si>
  <si>
    <t>2000860664</t>
  </si>
  <si>
    <t>201</t>
  </si>
  <si>
    <t>7494352012</t>
  </si>
  <si>
    <t>Montáž spínacích bloků kompaktních jističů 160 A (do 25 kA) s nadproudovou spouští 100 - 160 A</t>
  </si>
  <si>
    <t>-799767863</t>
  </si>
  <si>
    <t>202</t>
  </si>
  <si>
    <t>7494352020</t>
  </si>
  <si>
    <t>Montáž spínacích bloků kompaktních jističů 250 A (do 65 kA)</t>
  </si>
  <si>
    <t>1555873365</t>
  </si>
  <si>
    <t>203</t>
  </si>
  <si>
    <t>7494352030</t>
  </si>
  <si>
    <t>Montáž spínacích bloků kompaktních jističů 630 A (do 65 kA)</t>
  </si>
  <si>
    <t>-63455474</t>
  </si>
  <si>
    <t>204</t>
  </si>
  <si>
    <t>7494353010</t>
  </si>
  <si>
    <t>Montáž příslušenství pro jističe do 630 A odnímatelného zařízení</t>
  </si>
  <si>
    <t>1021208705</t>
  </si>
  <si>
    <t>205</t>
  </si>
  <si>
    <t>7494353015</t>
  </si>
  <si>
    <t>Montáž příslušenství pro jističe do 630 A výsuvného zařízení</t>
  </si>
  <si>
    <t>-1871651153</t>
  </si>
  <si>
    <t>206</t>
  </si>
  <si>
    <t>7494371010</t>
  </si>
  <si>
    <t>Demontáž zařízení pojistkového systému z rozvaděče nn</t>
  </si>
  <si>
    <t>-1961736577</t>
  </si>
  <si>
    <t>207</t>
  </si>
  <si>
    <t>7494371015</t>
  </si>
  <si>
    <t>Demontáž zařízení jističe nebo vypínače z rozvaděče nn</t>
  </si>
  <si>
    <t>715382029</t>
  </si>
  <si>
    <t>208</t>
  </si>
  <si>
    <t>7494371020</t>
  </si>
  <si>
    <t>Demontáž zařízení stykače nebo relé z rozvaděče nn</t>
  </si>
  <si>
    <t>-229748029</t>
  </si>
  <si>
    <t>209</t>
  </si>
  <si>
    <t>7494371030</t>
  </si>
  <si>
    <t>Demontáž zařízení měřícího z rozvaděče nn</t>
  </si>
  <si>
    <t>-517999178</t>
  </si>
  <si>
    <t>210</t>
  </si>
  <si>
    <t>7494371055</t>
  </si>
  <si>
    <t>Demontáž zařízení drobného zařízení z rozvaděče nn (signálky, svorky apod.)</t>
  </si>
  <si>
    <t>1898049338</t>
  </si>
  <si>
    <t>211</t>
  </si>
  <si>
    <t>7494450510</t>
  </si>
  <si>
    <t>Montáž proudových chráničů dvoupólových do 40 A (10 kA)</t>
  </si>
  <si>
    <t>1595618029</t>
  </si>
  <si>
    <t>212</t>
  </si>
  <si>
    <t>7494450515</t>
  </si>
  <si>
    <t>Montáž proudových chráničů čtyřpólových (10 kA)</t>
  </si>
  <si>
    <t>1965180570</t>
  </si>
  <si>
    <t>213</t>
  </si>
  <si>
    <t>7494450520</t>
  </si>
  <si>
    <t>Montáž proudových chráničů dvoupólových s nadproudovou ochranou (10 kA)</t>
  </si>
  <si>
    <t>-1632271695</t>
  </si>
  <si>
    <t>214</t>
  </si>
  <si>
    <t>7494451010</t>
  </si>
  <si>
    <t>Montáž pojistkových spodků pro válcové pojistky včetně montáže pojistek jednopólových 25 A</t>
  </si>
  <si>
    <t>622846584</t>
  </si>
  <si>
    <t>215</t>
  </si>
  <si>
    <t>7494451020</t>
  </si>
  <si>
    <t>Montáž pojistkových spodků pro válcové pojistky včetně montáže pojistek třípólových 3 x 25 A</t>
  </si>
  <si>
    <t>2043070687</t>
  </si>
  <si>
    <t>216</t>
  </si>
  <si>
    <t>7494451025</t>
  </si>
  <si>
    <t>Montáž pojistkových spodků pro válcové pojistky včetně montáže pojistek třípólových 3 x 63 A</t>
  </si>
  <si>
    <t>636762267</t>
  </si>
  <si>
    <t>217</t>
  </si>
  <si>
    <t>7494452010</t>
  </si>
  <si>
    <t>Montáž pojistek nn do 25 A</t>
  </si>
  <si>
    <t>-1709201255</t>
  </si>
  <si>
    <t>218</t>
  </si>
  <si>
    <t>7494452015</t>
  </si>
  <si>
    <t>Montáž pojistek nn do 63 A</t>
  </si>
  <si>
    <t>1477190021</t>
  </si>
  <si>
    <t>219</t>
  </si>
  <si>
    <t>7494452020</t>
  </si>
  <si>
    <t>Montáž pojistek nn do 125 A</t>
  </si>
  <si>
    <t>-406775012</t>
  </si>
  <si>
    <t>220</t>
  </si>
  <si>
    <t>7494453010</t>
  </si>
  <si>
    <t>Montáž pojistkových odpínačů pro válcové pojistky včetně montáže pojistek do 63 A jednopólový nebo 1+N pólový</t>
  </si>
  <si>
    <t>1687765249</t>
  </si>
  <si>
    <t>221</t>
  </si>
  <si>
    <t>7494453015</t>
  </si>
  <si>
    <t>Montáž pojistkových odpínačů pro válcové pojistky včetně montáže pojistek do 63 A třípólový</t>
  </si>
  <si>
    <t>-1374243025</t>
  </si>
  <si>
    <t>222</t>
  </si>
  <si>
    <t>7494453020</t>
  </si>
  <si>
    <t>Montáž pojistkových odpínačů pro válcové pojistky včetně montáže pojistek do 63 A 3+N pólový</t>
  </si>
  <si>
    <t>-1882618003</t>
  </si>
  <si>
    <t>223</t>
  </si>
  <si>
    <t>7494453030</t>
  </si>
  <si>
    <t>Montáž pojistkových odpínačů pro válcové pojistky včetně montáže pojistek do 125 A jednopólový nebo 1+N pólový</t>
  </si>
  <si>
    <t>-2010004555</t>
  </si>
  <si>
    <t>224</t>
  </si>
  <si>
    <t>7494453035</t>
  </si>
  <si>
    <t>Montáž pojistkových odpínačů pro válcové pojistky včetně montáže pojistek do 125 A třípólový</t>
  </si>
  <si>
    <t>-296421251</t>
  </si>
  <si>
    <t>225</t>
  </si>
  <si>
    <t>7494453040</t>
  </si>
  <si>
    <t>Montáž pojistkových odpínačů pro válcové pojistky včetně montáže pojistek do 125 A 3+N pólový</t>
  </si>
  <si>
    <t>853628618</t>
  </si>
  <si>
    <t>226</t>
  </si>
  <si>
    <t>7494456510</t>
  </si>
  <si>
    <t>Montáž řadových pojistkových odpínačů pro nožové pojistky do 160 A jednopólové velikosti 00, 000</t>
  </si>
  <si>
    <t>2142720197</t>
  </si>
  <si>
    <t>227</t>
  </si>
  <si>
    <t>7494456512</t>
  </si>
  <si>
    <t>Montáž řadových pojistkových odpínačů pro nožové pojistky do 160 A třípólové velikosti 00, 000</t>
  </si>
  <si>
    <t>901176034</t>
  </si>
  <si>
    <t>228</t>
  </si>
  <si>
    <t>7494456515</t>
  </si>
  <si>
    <t>Montáž řadových pojistkových odpínačů pro nožové pojistky do 250 A jednopólové velikosti 1</t>
  </si>
  <si>
    <t>-4520686</t>
  </si>
  <si>
    <t>229</t>
  </si>
  <si>
    <t>7494456517</t>
  </si>
  <si>
    <t>Montáž řadových pojistkových odpínačů pro nožové pojistky do 250 A třípólové velikosti 1</t>
  </si>
  <si>
    <t>1075670678</t>
  </si>
  <si>
    <t>230</t>
  </si>
  <si>
    <t>7494456520</t>
  </si>
  <si>
    <t>Montáž řadových pojistkových odpínačů pro nožové pojistky do 400 A jednopólové velikosti 2</t>
  </si>
  <si>
    <t>936413503</t>
  </si>
  <si>
    <t>231</t>
  </si>
  <si>
    <t>7494456522</t>
  </si>
  <si>
    <t>Montáž řadových pojistkových odpínačů pro nožové pojistky do 400 A třípólové velikosti 2</t>
  </si>
  <si>
    <t>149019964</t>
  </si>
  <si>
    <t>232</t>
  </si>
  <si>
    <t>7494456525</t>
  </si>
  <si>
    <t>Montáž řadových pojistkových odpínačů pro nožové pojistky do 630 A jednopólové velikosti 3</t>
  </si>
  <si>
    <t>-656256862</t>
  </si>
  <si>
    <t>233</t>
  </si>
  <si>
    <t>7494456527</t>
  </si>
  <si>
    <t>Montáž řadových pojistkových odpínačů pro nožové pojistky do 630 A třípólové velikosti 3</t>
  </si>
  <si>
    <t>-1353536812</t>
  </si>
  <si>
    <t>234</t>
  </si>
  <si>
    <t>7494457010</t>
  </si>
  <si>
    <t>Montáž lištových pojistkových odpínačů pro nožové pojistky třípolové včetně připojovací sady do 160 A velikosti 00, 000, vč. připojovací sady</t>
  </si>
  <si>
    <t>-151767720</t>
  </si>
  <si>
    <t>235</t>
  </si>
  <si>
    <t>7494458010</t>
  </si>
  <si>
    <t>Montáž nožových pojistkových vložek velikosti 000, 1, 2, 3, 4a</t>
  </si>
  <si>
    <t>1474346746</t>
  </si>
  <si>
    <t>236</t>
  </si>
  <si>
    <t>7494551010</t>
  </si>
  <si>
    <t>Montáž vačkových silových spínačů - vypínačů jednopólových do 25 A - vypínač 0-1</t>
  </si>
  <si>
    <t>-663847464</t>
  </si>
  <si>
    <t>237</t>
  </si>
  <si>
    <t>7494551012</t>
  </si>
  <si>
    <t>Montáž vačkových silových spínačů - vypínačů jednopólových do 63 A - vypínač 0-1</t>
  </si>
  <si>
    <t>-593452556</t>
  </si>
  <si>
    <t>238</t>
  </si>
  <si>
    <t>7494551020</t>
  </si>
  <si>
    <t>Montáž vačkových silových spínačů - vypínačů třípólových nebo čtyřpólových do 25 A - vypínač 0-1</t>
  </si>
  <si>
    <t>-1875393620</t>
  </si>
  <si>
    <t>239</t>
  </si>
  <si>
    <t>7494551022</t>
  </si>
  <si>
    <t>Montáž vačkových silových spínačů - vypínačů třípólových nebo čtyřpólových do 63 A - vypínač 0-1</t>
  </si>
  <si>
    <t>-1745202442</t>
  </si>
  <si>
    <t>240</t>
  </si>
  <si>
    <t>7494551024</t>
  </si>
  <si>
    <t>Montáž vačkových silových spínačů - vypínačů třípólových nebo čtyřpólových do 160 A - vypínač 0-1</t>
  </si>
  <si>
    <t>-1025943565</t>
  </si>
  <si>
    <t>241</t>
  </si>
  <si>
    <t>7494551026</t>
  </si>
  <si>
    <t>Montáž vačkových silových spínačů - vypínačů třípólových nebo čtyřpólových do 250 A - vypínač 0-1</t>
  </si>
  <si>
    <t>-723504082</t>
  </si>
  <si>
    <t>242</t>
  </si>
  <si>
    <t>7494551028</t>
  </si>
  <si>
    <t>Montáž vačkových silových spínačů - vypínačů třípólových nebo čtyřpólových do 400 A - vypínač 0-1</t>
  </si>
  <si>
    <t>275932300</t>
  </si>
  <si>
    <t>243</t>
  </si>
  <si>
    <t>7494553010</t>
  </si>
  <si>
    <t>Montáž páčkových silových spínačů - vypínačů jednopólových do 32 A - vypínač 0-1</t>
  </si>
  <si>
    <t>2109174263</t>
  </si>
  <si>
    <t>244</t>
  </si>
  <si>
    <t>7494556010</t>
  </si>
  <si>
    <t>Montáž vzduchových stykačů do 100 A</t>
  </si>
  <si>
    <t>1790738779</t>
  </si>
  <si>
    <t>245</t>
  </si>
  <si>
    <t>7494651015</t>
  </si>
  <si>
    <t>Montáž ovládacích tlačítek nouzového zastavení</t>
  </si>
  <si>
    <t>46250697</t>
  </si>
  <si>
    <t>246</t>
  </si>
  <si>
    <t>7494651025</t>
  </si>
  <si>
    <t>Montáž ovládacích tlačítek otočných přepínačů</t>
  </si>
  <si>
    <t>-548827832</t>
  </si>
  <si>
    <t>247</t>
  </si>
  <si>
    <t>7494652010</t>
  </si>
  <si>
    <t>Montáž signálek kompaktních</t>
  </si>
  <si>
    <t>1613829789</t>
  </si>
  <si>
    <t>248</t>
  </si>
  <si>
    <t>7494653040</t>
  </si>
  <si>
    <t>Montáž příslušenství nosič štítku včetně štítku pro ovladače nebo signálky</t>
  </si>
  <si>
    <t>369468031</t>
  </si>
  <si>
    <t>249</t>
  </si>
  <si>
    <t>7494653045</t>
  </si>
  <si>
    <t>Montáž příslušenství LED dioda BA 9 s pro kompaktní signálky</t>
  </si>
  <si>
    <t>-1318386177</t>
  </si>
  <si>
    <t>250</t>
  </si>
  <si>
    <t>7494653050</t>
  </si>
  <si>
    <t>Montáž příslušenství předřadného rezistoru pro napájení prvků 12-30 v LED</t>
  </si>
  <si>
    <t>-319627485</t>
  </si>
  <si>
    <t>251</t>
  </si>
  <si>
    <t>7494653055</t>
  </si>
  <si>
    <t>Montáž příslušenství modulu DOOS (řídící jednotky pro osvětlení)</t>
  </si>
  <si>
    <t>705864094</t>
  </si>
  <si>
    <t>252</t>
  </si>
  <si>
    <t>7494656010</t>
  </si>
  <si>
    <t>Montáž ostatních měřících přístrojů digitální analyzátor sítě pro přímé nebo nepřímé měření proudu, napětí, kmitočtu, výkonu a účiníku pro montáž do rozvaděče s integrovaným displejem</t>
  </si>
  <si>
    <t>-774003285</t>
  </si>
  <si>
    <t>253</t>
  </si>
  <si>
    <t>7494656055</t>
  </si>
  <si>
    <t>Montáž ostatních měřících přístrojů spínacích hodin 1 - 2 kanálových</t>
  </si>
  <si>
    <t>441254420</t>
  </si>
  <si>
    <t>254</t>
  </si>
  <si>
    <t>7494656060</t>
  </si>
  <si>
    <t>Montáž ostatních měřících přístrojů čidlo s fotoodporem ke spínacím hodinám</t>
  </si>
  <si>
    <t>1470380758</t>
  </si>
  <si>
    <t>255</t>
  </si>
  <si>
    <t>7494657010</t>
  </si>
  <si>
    <t>Montáž měřících transformátorů proudu nn od 50 do 600 A</t>
  </si>
  <si>
    <t>-341643266</t>
  </si>
  <si>
    <t>256</t>
  </si>
  <si>
    <t>7494657050</t>
  </si>
  <si>
    <t>Montáž měřících transformátorů proudu nn úřední cejchování</t>
  </si>
  <si>
    <t>-971057744</t>
  </si>
  <si>
    <t>257</t>
  </si>
  <si>
    <t>7494658010</t>
  </si>
  <si>
    <t>Montáž elektroměrů jednofázových</t>
  </si>
  <si>
    <t>-1600851957</t>
  </si>
  <si>
    <t>258</t>
  </si>
  <si>
    <t>7494658012</t>
  </si>
  <si>
    <t>Montáž elektroměrů trojfázových</t>
  </si>
  <si>
    <t>1384910221</t>
  </si>
  <si>
    <t>259</t>
  </si>
  <si>
    <t>7494658040</t>
  </si>
  <si>
    <t>Montáž elektroměrů zkušební svorkovnice</t>
  </si>
  <si>
    <t>1935675277</t>
  </si>
  <si>
    <t>260</t>
  </si>
  <si>
    <t>7494658045</t>
  </si>
  <si>
    <t>Montáž elektroměrů univerzální skříň měření USM</t>
  </si>
  <si>
    <t>970106998</t>
  </si>
  <si>
    <t>261</t>
  </si>
  <si>
    <t>7494659010</t>
  </si>
  <si>
    <t>Montáž hlídačů izolačního stavu hlídač izolačního stavu</t>
  </si>
  <si>
    <t>1806122343</t>
  </si>
  <si>
    <t>262</t>
  </si>
  <si>
    <t>7494751010</t>
  </si>
  <si>
    <t>Montáž svodičů přepětí pro sítě nn - typ 1 (třída B) pro třífázové sítě</t>
  </si>
  <si>
    <t>949470761</t>
  </si>
  <si>
    <t>263</t>
  </si>
  <si>
    <t>7494751012</t>
  </si>
  <si>
    <t>Montáž svodičů přepětí pro sítě nn - typ 1 (třída B) pro jednofázové sítě</t>
  </si>
  <si>
    <t>950423163</t>
  </si>
  <si>
    <t>264</t>
  </si>
  <si>
    <t>7494752010</t>
  </si>
  <si>
    <t>Montáž svodičů přepětí pro sítě nn - typ 1+2 (třída B+C) pro třífázové sítě</t>
  </si>
  <si>
    <t>-455124569</t>
  </si>
  <si>
    <t>265</t>
  </si>
  <si>
    <t>7494754020</t>
  </si>
  <si>
    <t>Montáž svodičů přepětí pro sítě nn - typ 3 (třída D) modulární pro sdělovací vedení 2 páry nebo duplexní linka (RS232, RS422, RS485, Ethernet apod.)</t>
  </si>
  <si>
    <t>1683175172</t>
  </si>
  <si>
    <t>266</t>
  </si>
  <si>
    <t>7494756010</t>
  </si>
  <si>
    <t>Montáž svornic řadových nn včetně upevnění a štítku pro Cu/Al vodiče do 2,5 mm2</t>
  </si>
  <si>
    <t>-1773445090</t>
  </si>
  <si>
    <t>267</t>
  </si>
  <si>
    <t>7494756012</t>
  </si>
  <si>
    <t>Montáž svornic řadových nn včetně upevnění a štítku pro Cu/Al vodiče do 2,5 mm2, rozpojovací nebo pojistkové (trubička 5x20 mm), pojistkové vložky 0,1-10 A</t>
  </si>
  <si>
    <t>-566267838</t>
  </si>
  <si>
    <t>268</t>
  </si>
  <si>
    <t>7494756014</t>
  </si>
  <si>
    <t>Montáž svornic řadových nn včetně upevnění a štítku pro Cu/Al vodiče do 6 mm2</t>
  </si>
  <si>
    <t>-1116289479</t>
  </si>
  <si>
    <t>269</t>
  </si>
  <si>
    <t>7494756016</t>
  </si>
  <si>
    <t>Montáž svornic řadových nn včetně upevnění a štítku pro Cu/Al vodiče do 16 mm2</t>
  </si>
  <si>
    <t>1717384113</t>
  </si>
  <si>
    <t>270</t>
  </si>
  <si>
    <t>7494756018</t>
  </si>
  <si>
    <t>Montáž svornic řadových nn včetně upevnění a štítku pro Cu/Al vodiče do 50 mm2</t>
  </si>
  <si>
    <t>1985239410</t>
  </si>
  <si>
    <t>271</t>
  </si>
  <si>
    <t>7494756020</t>
  </si>
  <si>
    <t>Montáž svornic řadových nn včetně upevnění a štítku pro Cu/Al vodiče do 95 mm2</t>
  </si>
  <si>
    <t>1667208253</t>
  </si>
  <si>
    <t>272</t>
  </si>
  <si>
    <t>7494756040</t>
  </si>
  <si>
    <t>Montáž svornic rozbočovací můstek do 15 x 16 mm2</t>
  </si>
  <si>
    <t>1578466723</t>
  </si>
  <si>
    <t>273</t>
  </si>
  <si>
    <t>7494757010</t>
  </si>
  <si>
    <t>Montáž ucpávkových vývodek pro kabely, průměru do 17 mm</t>
  </si>
  <si>
    <t>-178677687</t>
  </si>
  <si>
    <t>274</t>
  </si>
  <si>
    <t>7494757012</t>
  </si>
  <si>
    <t>Montáž ucpávkových vývodek pro kabely, průměru do 28 mm</t>
  </si>
  <si>
    <t>-919527418</t>
  </si>
  <si>
    <t>275</t>
  </si>
  <si>
    <t>7494757014</t>
  </si>
  <si>
    <t>Montáž ucpávkových vývodek pro kabely, průměru do 48 mm</t>
  </si>
  <si>
    <t>-2051652023</t>
  </si>
  <si>
    <t>276</t>
  </si>
  <si>
    <t>7494757016</t>
  </si>
  <si>
    <t>Montáž ucpávkových vývodek pro kabely, průměru do 70 mm</t>
  </si>
  <si>
    <t>1533944643</t>
  </si>
  <si>
    <t>277</t>
  </si>
  <si>
    <t>7494758010</t>
  </si>
  <si>
    <t>Montáž ostatních zařízení rozvaděčů nn přístrojový rošt</t>
  </si>
  <si>
    <t>-1995352854</t>
  </si>
  <si>
    <t>278</t>
  </si>
  <si>
    <t>7494758025</t>
  </si>
  <si>
    <t>Montáž ostatních zařízení rozvaděčů nn obal na výkresy do rozvaděče</t>
  </si>
  <si>
    <t>1352487160</t>
  </si>
  <si>
    <t>279</t>
  </si>
  <si>
    <t>7495071015</t>
  </si>
  <si>
    <t>Demontáže technologických zařízení pole (skříně) rozvaděče do Un 38,5 kV včetně jeho náplně</t>
  </si>
  <si>
    <t>-678063496</t>
  </si>
  <si>
    <t>280</t>
  </si>
  <si>
    <t>7495451014</t>
  </si>
  <si>
    <t>Montáž transformátorů vn/tlumivek do 630 kVA</t>
  </si>
  <si>
    <t>-830802021</t>
  </si>
  <si>
    <t>281</t>
  </si>
  <si>
    <t>7495451020</t>
  </si>
  <si>
    <t>Montáž transformátorů vn/tlumivek na sloupovou trafostanici</t>
  </si>
  <si>
    <t>-116309247</t>
  </si>
  <si>
    <t>282</t>
  </si>
  <si>
    <t>7495452010</t>
  </si>
  <si>
    <t>Montáž transformátorů nn/nn 3-f do 63 kVA</t>
  </si>
  <si>
    <t>-1646455624</t>
  </si>
  <si>
    <t>283</t>
  </si>
  <si>
    <t>7495553010</t>
  </si>
  <si>
    <t>Montáž kioskových trafostanic betonových do 2x630 kVA</t>
  </si>
  <si>
    <t>-698921635</t>
  </si>
  <si>
    <t>284</t>
  </si>
  <si>
    <t>7495554010</t>
  </si>
  <si>
    <t>Montáž traťových trafostanic 6 kV venkovní skříně rozvodu 6 kV na betonový základ</t>
  </si>
  <si>
    <t>-716462511</t>
  </si>
  <si>
    <t>285</t>
  </si>
  <si>
    <t>7495555020</t>
  </si>
  <si>
    <t>Montáž trafostanic 25/0,4 kV pro napájení zařízení TV kioskových</t>
  </si>
  <si>
    <t>86800953</t>
  </si>
  <si>
    <t>286</t>
  </si>
  <si>
    <t>7495555030</t>
  </si>
  <si>
    <t>Montáž trafostanic 25/0,4 kV pro napájení zařízení TV rozvaděčů k trafostanicím 25/0,4 kV</t>
  </si>
  <si>
    <t>1638759801</t>
  </si>
  <si>
    <t>287</t>
  </si>
  <si>
    <t>7495471022</t>
  </si>
  <si>
    <t>Demontáže transformátorů třífázových vn/nn do 630 kVA</t>
  </si>
  <si>
    <t>1800477319</t>
  </si>
  <si>
    <t>288</t>
  </si>
  <si>
    <t>7496573020</t>
  </si>
  <si>
    <t>Demontáž kabelových skříní nn zděné nebo betonové</t>
  </si>
  <si>
    <t>1006269355</t>
  </si>
  <si>
    <t>289</t>
  </si>
  <si>
    <t>7496731020</t>
  </si>
  <si>
    <t>Úprava nebo rozšíření SW na elektrodispečinku pro zobrazování a výpis hlášek z technologie DŘT, SKŘ a DDTS</t>
  </si>
  <si>
    <t>653808434</t>
  </si>
  <si>
    <t>290</t>
  </si>
  <si>
    <t>7496731030</t>
  </si>
  <si>
    <t>Úprava nebo rozšíření SW na elektrodispečinku servisní zásah v pracovní době</t>
  </si>
  <si>
    <t>hod</t>
  </si>
  <si>
    <t>-259134491</t>
  </si>
  <si>
    <t>291</t>
  </si>
  <si>
    <t>7496732010</t>
  </si>
  <si>
    <t>Oprava SW řídící jednotky RDOOS/EOV pro zprovoznění komunikace protokolem IEC 60870-5-104</t>
  </si>
  <si>
    <t>1961085124</t>
  </si>
  <si>
    <t>292</t>
  </si>
  <si>
    <t>7496753050</t>
  </si>
  <si>
    <t>Montáž SKŘ - DŘT, IPC, PLC připojení, oživení a zprovoznění přenosové cesty v objektu ŽST</t>
  </si>
  <si>
    <t>811230471</t>
  </si>
  <si>
    <t>293</t>
  </si>
  <si>
    <t>7496753060</t>
  </si>
  <si>
    <t>Montáž SKŘ - DŘT, IPC, PLC provozní zkoušky telemechanické jednotky v objektu ŽST</t>
  </si>
  <si>
    <t>964706741</t>
  </si>
  <si>
    <t>294</t>
  </si>
  <si>
    <t>7496754020</t>
  </si>
  <si>
    <t>Elektrodispečink SKŘ-DŘT parametrizace přenášených dat z koncového zařízení na ED (konfigurace komunikovaných dat, nastavení základních poloh, nastavení výpisů, nastavení protokolu IEC 60870-5-104)</t>
  </si>
  <si>
    <t>640430870</t>
  </si>
  <si>
    <t>295</t>
  </si>
  <si>
    <t>7496756010</t>
  </si>
  <si>
    <t>Montáž dálkové diagnostiky TS ŽDC software pro začlenění technologického celku do dálkové diagnostiky TS ŽDC</t>
  </si>
  <si>
    <t>2118308920</t>
  </si>
  <si>
    <t>296</t>
  </si>
  <si>
    <t>7496756036</t>
  </si>
  <si>
    <t>Montáž dálkové diagnostiky TS ŽDC sofware pro integraci EOV</t>
  </si>
  <si>
    <t>-604997339</t>
  </si>
  <si>
    <t>297</t>
  </si>
  <si>
    <t>7496756040</t>
  </si>
  <si>
    <t>Montáž dálkové diagnostiky TS ŽDC nové aplikace integračního koncentrátoru pro technologický systém</t>
  </si>
  <si>
    <t>-1248439897</t>
  </si>
  <si>
    <t>298</t>
  </si>
  <si>
    <t>7496756063</t>
  </si>
  <si>
    <t>Montáž dálkové diagnostiky TS ŽDC doplnění aplikace na klientských pracovištích</t>
  </si>
  <si>
    <t>971917247</t>
  </si>
  <si>
    <t>299</t>
  </si>
  <si>
    <t>7496756068</t>
  </si>
  <si>
    <t>Montáž dálkové diagnostiky TS ŽDC doplnění aplikace pro dispečerské klienty o technologický systém</t>
  </si>
  <si>
    <t>2103062756</t>
  </si>
  <si>
    <t>300</t>
  </si>
  <si>
    <t>7497131010</t>
  </si>
  <si>
    <t>Úprava kabelů u základu trakčního vedení</t>
  </si>
  <si>
    <t>-1019293806</t>
  </si>
  <si>
    <t>301</t>
  </si>
  <si>
    <t>7497150510</t>
  </si>
  <si>
    <t>Zhotovení základu trakčního vedení včetně geodet. bodu, vytyčení a sondy, výkop zemina tř. 2 až 4 hloubeného</t>
  </si>
  <si>
    <t>m3</t>
  </si>
  <si>
    <t>-1792249682</t>
  </si>
  <si>
    <t>302</t>
  </si>
  <si>
    <t>7497152010</t>
  </si>
  <si>
    <t>Montáž kotevního sloupku trakčního vedení</t>
  </si>
  <si>
    <t>2045797806</t>
  </si>
  <si>
    <t>303</t>
  </si>
  <si>
    <t>7497153010</t>
  </si>
  <si>
    <t>Obetonování stávajícího základu trakčního vedení včetně výkopu, vrtání, svařování, záhozu</t>
  </si>
  <si>
    <t>1480538094</t>
  </si>
  <si>
    <t>304</t>
  </si>
  <si>
    <t>7497154510</t>
  </si>
  <si>
    <t>Uzemnění stožáru trakčního vedení</t>
  </si>
  <si>
    <t>237816907</t>
  </si>
  <si>
    <t>305</t>
  </si>
  <si>
    <t>7497155510</t>
  </si>
  <si>
    <t>Montáž ochrany stožáru v betonovém základu trakčního vedení</t>
  </si>
  <si>
    <t>179974691</t>
  </si>
  <si>
    <t>306</t>
  </si>
  <si>
    <t>7497156010</t>
  </si>
  <si>
    <t>Příplatek za hloubení zemině třídy 5 a více výklenku, základu trakčního vedení</t>
  </si>
  <si>
    <t>-2091596712</t>
  </si>
  <si>
    <t>307</t>
  </si>
  <si>
    <t>7497251005</t>
  </si>
  <si>
    <t>Montáž stožárů trakčního vedení výšky do 14 m, typ T, TB</t>
  </si>
  <si>
    <t>-1996419511</t>
  </si>
  <si>
    <t>308</t>
  </si>
  <si>
    <t>7497251025</t>
  </si>
  <si>
    <t>Montáž stožárů trakčního vedení výšky do 14 m, typ DS</t>
  </si>
  <si>
    <t>-1042799958</t>
  </si>
  <si>
    <t>309</t>
  </si>
  <si>
    <t>7497251040</t>
  </si>
  <si>
    <t>Montáž stožárů trakčního vedení výšky do 12 m, typ P, PS, PSI</t>
  </si>
  <si>
    <t>983064971</t>
  </si>
  <si>
    <t>310</t>
  </si>
  <si>
    <t>7497251050</t>
  </si>
  <si>
    <t>Montáž stožárů trakčního vedení výšky do do 16 m, typ BP</t>
  </si>
  <si>
    <t>2131796969</t>
  </si>
  <si>
    <t>311</t>
  </si>
  <si>
    <t>7497252015</t>
  </si>
  <si>
    <t>Jednostranné připevnění břevna typ 23, 34</t>
  </si>
  <si>
    <t>2129142638</t>
  </si>
  <si>
    <t>312</t>
  </si>
  <si>
    <t>7497253015</t>
  </si>
  <si>
    <t>Kluzné uložení břevna typ 23, 34 na BP stožáru</t>
  </si>
  <si>
    <t>-219163950</t>
  </si>
  <si>
    <t>313</t>
  </si>
  <si>
    <t>7497254015</t>
  </si>
  <si>
    <t>Připevnění závěsu břevna typ 23, 34</t>
  </si>
  <si>
    <t>1195346143</t>
  </si>
  <si>
    <t>314</t>
  </si>
  <si>
    <t>7497256015</t>
  </si>
  <si>
    <t>Příplatek za montáž bran nad stávajícím trakčním vedením</t>
  </si>
  <si>
    <t>744983342</t>
  </si>
  <si>
    <t>315</t>
  </si>
  <si>
    <t>7497257015</t>
  </si>
  <si>
    <t>Přeložení trakční podpěry trakčního vedení</t>
  </si>
  <si>
    <t>547996163</t>
  </si>
  <si>
    <t>316</t>
  </si>
  <si>
    <t>7497350020</t>
  </si>
  <si>
    <t>Montáž závěsu na konzole bez přídavného lana</t>
  </si>
  <si>
    <t>551734792</t>
  </si>
  <si>
    <t>317</t>
  </si>
  <si>
    <t>7497350025</t>
  </si>
  <si>
    <t>Montáž závěsu na konzole s přídavným lanem</t>
  </si>
  <si>
    <t>-1341840207</t>
  </si>
  <si>
    <t>318</t>
  </si>
  <si>
    <t>7497350040</t>
  </si>
  <si>
    <t>Výměna jednoho izolátoru v rameni trakčního vedení nebo SIK-u</t>
  </si>
  <si>
    <t>-815484368</t>
  </si>
  <si>
    <t>319</t>
  </si>
  <si>
    <t>7497350045</t>
  </si>
  <si>
    <t>Montáž držáku bočního</t>
  </si>
  <si>
    <t>1498316331</t>
  </si>
  <si>
    <t>320</t>
  </si>
  <si>
    <t>7497350050</t>
  </si>
  <si>
    <t>Vyvěšení držáku proti odvanutí bočního</t>
  </si>
  <si>
    <t>-1960571383</t>
  </si>
  <si>
    <t>321</t>
  </si>
  <si>
    <t>7497350060</t>
  </si>
  <si>
    <t>Posunutí ramene trakčního vedení, SIK-u, závěsu výškové, směrové</t>
  </si>
  <si>
    <t>778039861</t>
  </si>
  <si>
    <t>322</t>
  </si>
  <si>
    <t>7497350070</t>
  </si>
  <si>
    <t>Uvolnění a zpětná montáž troleje nebo nosného lana z ramene trakčního vedení, SIK, závěsu</t>
  </si>
  <si>
    <t>635294527</t>
  </si>
  <si>
    <t>323</t>
  </si>
  <si>
    <t>7497350080</t>
  </si>
  <si>
    <t>Montáž přídavného lana pro nosné lano</t>
  </si>
  <si>
    <t>-1929243437</t>
  </si>
  <si>
    <t>324</t>
  </si>
  <si>
    <t>7497350100</t>
  </si>
  <si>
    <t>Montáž závěsu lana na bráně (táhlem, bez táhla)</t>
  </si>
  <si>
    <t>-1773049654</t>
  </si>
  <si>
    <t>325</t>
  </si>
  <si>
    <t>7497350115</t>
  </si>
  <si>
    <t>Montáž závěsu nebo pevného bodu na bráně</t>
  </si>
  <si>
    <t>-1304759764</t>
  </si>
  <si>
    <t>326</t>
  </si>
  <si>
    <t>7497350125</t>
  </si>
  <si>
    <t>Montáž závěsu "V" nebo pevného bodu na bráně</t>
  </si>
  <si>
    <t>111246463</t>
  </si>
  <si>
    <t>327</t>
  </si>
  <si>
    <t>7497350140</t>
  </si>
  <si>
    <t>Montáž závěsu na bráně s rozpěrkou s přídavným lanem</t>
  </si>
  <si>
    <t>1641660491</t>
  </si>
  <si>
    <t>328</t>
  </si>
  <si>
    <t>7497350150</t>
  </si>
  <si>
    <t>Montáž závěsu na převěsu s přídavným lanem</t>
  </si>
  <si>
    <t>-54073640</t>
  </si>
  <si>
    <t>329</t>
  </si>
  <si>
    <t>7497350155</t>
  </si>
  <si>
    <t>Montáž závěsu SIK</t>
  </si>
  <si>
    <t>-1664944942</t>
  </si>
  <si>
    <t>330</t>
  </si>
  <si>
    <t>7497350160</t>
  </si>
  <si>
    <t>Montáž závěsu SIK s přídavným lanem</t>
  </si>
  <si>
    <t>-488082675</t>
  </si>
  <si>
    <t>331</t>
  </si>
  <si>
    <t>7497350165</t>
  </si>
  <si>
    <t>Montáž závěsu na SIK kombinovaného</t>
  </si>
  <si>
    <t>1497268363</t>
  </si>
  <si>
    <t>332</t>
  </si>
  <si>
    <t>7497350180</t>
  </si>
  <si>
    <t>Montáž zakotvení svislé izolované konzole (SIK)</t>
  </si>
  <si>
    <t>782285392</t>
  </si>
  <si>
    <t>333</t>
  </si>
  <si>
    <t>7497350190</t>
  </si>
  <si>
    <t>Montáž křížení sestav</t>
  </si>
  <si>
    <t>1265676326</t>
  </si>
  <si>
    <t>334</t>
  </si>
  <si>
    <t>7497350200</t>
  </si>
  <si>
    <t>Montáž věšáku troleje</t>
  </si>
  <si>
    <t>-1981846994</t>
  </si>
  <si>
    <t>335</t>
  </si>
  <si>
    <t>7497350210</t>
  </si>
  <si>
    <t>Demontáž a opětovná montáž proudového propojení</t>
  </si>
  <si>
    <t>1434239905</t>
  </si>
  <si>
    <t>336</t>
  </si>
  <si>
    <t>7497350215</t>
  </si>
  <si>
    <t>Demontáž a opětovná montáž přeponky nad výhybkou</t>
  </si>
  <si>
    <t>-1846900016</t>
  </si>
  <si>
    <t>337</t>
  </si>
  <si>
    <t>7497350230</t>
  </si>
  <si>
    <t>Montáž spojky - svorky dvou lan nebo troleje a lana</t>
  </si>
  <si>
    <t>486671798</t>
  </si>
  <si>
    <t>338</t>
  </si>
  <si>
    <t>7497350231</t>
  </si>
  <si>
    <t>Montáž spojky - svorky nosné s vidlicí pro lano 120 mm2 (např. V65/IV)</t>
  </si>
  <si>
    <t>-753536901</t>
  </si>
  <si>
    <t>339</t>
  </si>
  <si>
    <t>7497350232</t>
  </si>
  <si>
    <t>Montáž spojky - svorky kotevní třmenové pro lano Cu Fe 95-120 mm2 (např. K31/I)</t>
  </si>
  <si>
    <t>-431324169</t>
  </si>
  <si>
    <t>340</t>
  </si>
  <si>
    <t>7497350233</t>
  </si>
  <si>
    <t>Montáž spojky - svorky dvou lan lisované (např. D55/III)</t>
  </si>
  <si>
    <t>-1129098705</t>
  </si>
  <si>
    <t>341</t>
  </si>
  <si>
    <t>7497350234</t>
  </si>
  <si>
    <t>Montáž spojky - svorky Cu lana 120 mm2 (např. A65/I)</t>
  </si>
  <si>
    <t>-1796859546</t>
  </si>
  <si>
    <t>342</t>
  </si>
  <si>
    <t>7497350240</t>
  </si>
  <si>
    <t>Montáž spojky - svorky sjízdné trolejové</t>
  </si>
  <si>
    <t>419624517</t>
  </si>
  <si>
    <t>343</t>
  </si>
  <si>
    <t>7497350255</t>
  </si>
  <si>
    <t>Montáž děliče regulovatelného v troleji včetně tabulky</t>
  </si>
  <si>
    <t>-74170838</t>
  </si>
  <si>
    <t>344</t>
  </si>
  <si>
    <t>7497350280</t>
  </si>
  <si>
    <t>Montáž a demontáž svorky pevného bodu TD a NL k NL</t>
  </si>
  <si>
    <t>-773237236</t>
  </si>
  <si>
    <t>345</t>
  </si>
  <si>
    <t>7497350290</t>
  </si>
  <si>
    <t>Montáž kotvení pevného bodu na stožár T, P, 2T, DS</t>
  </si>
  <si>
    <t>-206760611</t>
  </si>
  <si>
    <t>346</t>
  </si>
  <si>
    <t>7497350295</t>
  </si>
  <si>
    <t>Montáž kotvení pevného bodu na stožár BP - jedna kolej</t>
  </si>
  <si>
    <t>-2065124075</t>
  </si>
  <si>
    <t>347</t>
  </si>
  <si>
    <t>7497350300</t>
  </si>
  <si>
    <t>Montáž kotvení pevného bodu na stožár BP - dvě koleje</t>
  </si>
  <si>
    <t>-16194820</t>
  </si>
  <si>
    <t>348</t>
  </si>
  <si>
    <t>7497350305</t>
  </si>
  <si>
    <t>Montáž kotvení pevného bodu na jednoduché bráně</t>
  </si>
  <si>
    <t>1800064275</t>
  </si>
  <si>
    <t>349</t>
  </si>
  <si>
    <t>7497350310</t>
  </si>
  <si>
    <t>Montáž kotvení pevného bodu na dvojici bran</t>
  </si>
  <si>
    <t>326516743</t>
  </si>
  <si>
    <t>350</t>
  </si>
  <si>
    <t>7497350320</t>
  </si>
  <si>
    <t>Upevnění kotevních lan pevného bodu na nosné lano</t>
  </si>
  <si>
    <t>-1813081970</t>
  </si>
  <si>
    <t>351</t>
  </si>
  <si>
    <t>7497350330</t>
  </si>
  <si>
    <t>Montáž lan pevných bodů a odtahů 50 mm2 Bz, Fe</t>
  </si>
  <si>
    <t>1581943774</t>
  </si>
  <si>
    <t>352</t>
  </si>
  <si>
    <t>7497350340</t>
  </si>
  <si>
    <t>Montáž tyčí rozpěrných</t>
  </si>
  <si>
    <t>1687594036</t>
  </si>
  <si>
    <t>353</t>
  </si>
  <si>
    <t>7497350350</t>
  </si>
  <si>
    <t>Montáž odtahu troleje a nosného lana</t>
  </si>
  <si>
    <t>1000560283</t>
  </si>
  <si>
    <t>354</t>
  </si>
  <si>
    <t>7497350360</t>
  </si>
  <si>
    <t>Kotvení lana jednoho nebo dvou 50-70 mm2 na stožár BP</t>
  </si>
  <si>
    <t>-241056499</t>
  </si>
  <si>
    <t>355</t>
  </si>
  <si>
    <t>7497350365</t>
  </si>
  <si>
    <t>Kotvení lana 50-70 mm2 na stožár T</t>
  </si>
  <si>
    <t>-2033612173</t>
  </si>
  <si>
    <t>356</t>
  </si>
  <si>
    <t>7497350370</t>
  </si>
  <si>
    <t>Kotvení lana oboustranné nebo pevné a pérové 50-70 mm2 na stožár T</t>
  </si>
  <si>
    <t>-1041310433</t>
  </si>
  <si>
    <t>357</t>
  </si>
  <si>
    <t>7497350375</t>
  </si>
  <si>
    <t>Kotvení lana 50-70 mm2 na stožár 2TB</t>
  </si>
  <si>
    <t>417645434</t>
  </si>
  <si>
    <t>358</t>
  </si>
  <si>
    <t>7497350380</t>
  </si>
  <si>
    <t>Kotvení lana pevné dvou 50-70 mm2 na stožár T</t>
  </si>
  <si>
    <t>1751227108</t>
  </si>
  <si>
    <t>359</t>
  </si>
  <si>
    <t>7497350385</t>
  </si>
  <si>
    <t>Kotvení lana pevné jednoho nebo dvou příčných nosných lan na stožár BP</t>
  </si>
  <si>
    <t>276701155</t>
  </si>
  <si>
    <t>360</t>
  </si>
  <si>
    <t>7497350400</t>
  </si>
  <si>
    <t>Montáž závěsů lan směrových</t>
  </si>
  <si>
    <t>-255610576</t>
  </si>
  <si>
    <t>361</t>
  </si>
  <si>
    <t>7497350410</t>
  </si>
  <si>
    <t>Montáž proudového propojení směrových lan dvou</t>
  </si>
  <si>
    <t>-995083742</t>
  </si>
  <si>
    <t>362</t>
  </si>
  <si>
    <t>7497350420</t>
  </si>
  <si>
    <t>Vložení izolace v podélných a příčných polích</t>
  </si>
  <si>
    <t>-672506783</t>
  </si>
  <si>
    <t>363</t>
  </si>
  <si>
    <t>7497350430</t>
  </si>
  <si>
    <t>Tažení směrového, příčného lana do 120 mm2 Bz, Cu</t>
  </si>
  <si>
    <t>1386164203</t>
  </si>
  <si>
    <t>364</t>
  </si>
  <si>
    <t>7497350444</t>
  </si>
  <si>
    <t>Montáž pohyblivého kotvení sestavy trakčního vedení troleje a nosného lana na stožár BP 15 kN</t>
  </si>
  <si>
    <t>899604028</t>
  </si>
  <si>
    <t>365</t>
  </si>
  <si>
    <t>7497350464</t>
  </si>
  <si>
    <t>Montáž pohyblivého kotvení sestavy trakčního vedení troleje nebo nosného lana na stožár BP 15 kN</t>
  </si>
  <si>
    <t>-751077596</t>
  </si>
  <si>
    <t>366</t>
  </si>
  <si>
    <t>7497350484</t>
  </si>
  <si>
    <t>Montáž pohyblivého kotvení dvou sestav trakčního vedení na stožár BP 2 x 15 kN nebo 10 + 15 kN</t>
  </si>
  <si>
    <t>1825395572</t>
  </si>
  <si>
    <t>367</t>
  </si>
  <si>
    <t>7497350504</t>
  </si>
  <si>
    <t>Montáž pohyblivého kotvení sestavy trakčního vedení na stožár T, 2T 15 kN</t>
  </si>
  <si>
    <t>-8107045</t>
  </si>
  <si>
    <t>368</t>
  </si>
  <si>
    <t>7497350514</t>
  </si>
  <si>
    <t>Montáž pohyblivého kotvení troleje a nosného lana na stožár na T 15 kN</t>
  </si>
  <si>
    <t>578558453</t>
  </si>
  <si>
    <t>369</t>
  </si>
  <si>
    <t>7497350534</t>
  </si>
  <si>
    <t>Montáž pohyblivého kotvení sestavy trakčního vedení pro speciální účely bez použití jakéhokoliv typu závěsného závaží troleje nebo nosného lana na stožár AP, BP 15 kN</t>
  </si>
  <si>
    <t>395037834</t>
  </si>
  <si>
    <t>370</t>
  </si>
  <si>
    <t>7497350554</t>
  </si>
  <si>
    <t>Montáž pohyblivého kotvení sestavy trakčního vedení pro speciální účely bez použití jakéhokoliv typu závěsného závaží troleje a nosného lana na stožár AP, BP 15 kN</t>
  </si>
  <si>
    <t>-1345763880</t>
  </si>
  <si>
    <t>371</t>
  </si>
  <si>
    <t>7497350574</t>
  </si>
  <si>
    <t>Montáž pohyblivého kotvení sestavy trakčního vedení pro speciální účely bez použití jakéhokoliv typu závěsného závaží troleje nebo nosného lana na stožár T, 2T 15 kN</t>
  </si>
  <si>
    <t>-2072833289</t>
  </si>
  <si>
    <t>372</t>
  </si>
  <si>
    <t>7497350594</t>
  </si>
  <si>
    <t>Montáž pohyblivého kotvení sestavy trakčního vedení pro speciální účely bez použití jakéhokoliv typu závěsného závaží troleje a nosného lana na stožár na T, 2T 15 kN</t>
  </si>
  <si>
    <t>-79298400</t>
  </si>
  <si>
    <t>373</t>
  </si>
  <si>
    <t>7497350610</t>
  </si>
  <si>
    <t>Montáž pomocného a doplňkového sortimentu trakčního vedení</t>
  </si>
  <si>
    <t>-475998007</t>
  </si>
  <si>
    <t>374</t>
  </si>
  <si>
    <t>7497350620</t>
  </si>
  <si>
    <t>Montáž ochranného koše 1 sada závaží</t>
  </si>
  <si>
    <t>1410964849</t>
  </si>
  <si>
    <t>375</t>
  </si>
  <si>
    <t>7497350625</t>
  </si>
  <si>
    <t>Montáž ochranného koše 2 sady závaží</t>
  </si>
  <si>
    <t>925050811</t>
  </si>
  <si>
    <t>376</t>
  </si>
  <si>
    <t>7497350640</t>
  </si>
  <si>
    <t>Pevné kotvení sestavy trakčního vedení na stožár BP, T, 2xT, 2T/2TB - do 15 kN</t>
  </si>
  <si>
    <t>118387757</t>
  </si>
  <si>
    <t>377</t>
  </si>
  <si>
    <t>7497350650</t>
  </si>
  <si>
    <t>Pevné kotvení lana do 15 kN 50 - 70 mm2 na stožár BP, na T, na 2TB</t>
  </si>
  <si>
    <t>1486737577</t>
  </si>
  <si>
    <t>378</t>
  </si>
  <si>
    <t>7497350655</t>
  </si>
  <si>
    <t>Pevné kotvení lana do 15 kN dvou lan 50-70 mm2 na stožár BP</t>
  </si>
  <si>
    <t>1756807153</t>
  </si>
  <si>
    <t>379</t>
  </si>
  <si>
    <t>7497350690</t>
  </si>
  <si>
    <t>Výměna lana pro kladkostroj v kotvení nosného lana a troleje</t>
  </si>
  <si>
    <t>1640549843</t>
  </si>
  <si>
    <t>380</t>
  </si>
  <si>
    <t>7497350720</t>
  </si>
  <si>
    <t>Výšková regulace troleje</t>
  </si>
  <si>
    <t>1263449672</t>
  </si>
  <si>
    <t>381</t>
  </si>
  <si>
    <t>7497350730</t>
  </si>
  <si>
    <t>Montáž definitivní regulace pohyblivého kotvení troleje</t>
  </si>
  <si>
    <t>-1482336971</t>
  </si>
  <si>
    <t>382</t>
  </si>
  <si>
    <t>7497350732</t>
  </si>
  <si>
    <t>Montáž definitivní regulace pohyblivého kotvení nosného lana</t>
  </si>
  <si>
    <t>87470427</t>
  </si>
  <si>
    <t>383</t>
  </si>
  <si>
    <t>7497350734</t>
  </si>
  <si>
    <t>Montáž definitivní regulace pohyblivého kotvení nosného lana a troleje</t>
  </si>
  <si>
    <t>112955859</t>
  </si>
  <si>
    <t>384</t>
  </si>
  <si>
    <t>7497350750</t>
  </si>
  <si>
    <t>Zajištění kotvení nosného lana a troleje všech sestavení</t>
  </si>
  <si>
    <t>444273699</t>
  </si>
  <si>
    <t>385</t>
  </si>
  <si>
    <t>7497350760</t>
  </si>
  <si>
    <t>Zkouška trakčního vedení vlastností mechanických</t>
  </si>
  <si>
    <t>km</t>
  </si>
  <si>
    <t>179451841</t>
  </si>
  <si>
    <t>386</t>
  </si>
  <si>
    <t>7497350765</t>
  </si>
  <si>
    <t>Zkouška trakčního vedení vlastností elektrických</t>
  </si>
  <si>
    <t>1571518506</t>
  </si>
  <si>
    <t>387</t>
  </si>
  <si>
    <t>7497350780</t>
  </si>
  <si>
    <t>Připevnění lišty pro kotvení zesilovací, napájecí a obcházecí vedení (ZV, NV, OV) jednostranné</t>
  </si>
  <si>
    <t>1400047871</t>
  </si>
  <si>
    <t>388</t>
  </si>
  <si>
    <t>7497350785</t>
  </si>
  <si>
    <t>Připevnění lišty pro kotvení zesilovací, napájecí a obcházecí vedení (ZV, NV, OV) oboustranné</t>
  </si>
  <si>
    <t>1448384709</t>
  </si>
  <si>
    <t>389</t>
  </si>
  <si>
    <t>7497350800</t>
  </si>
  <si>
    <t>Montáž kotvení lana zesilovacího, napájecího a obcházecího vedení jednoho</t>
  </si>
  <si>
    <t>-131522581</t>
  </si>
  <si>
    <t>390</t>
  </si>
  <si>
    <t>7497350810</t>
  </si>
  <si>
    <t>Montáž kotvení lana zesilovacího, napájecího a obcházecího vedení jednoho se zdvojenými izolátory</t>
  </si>
  <si>
    <t>570337468</t>
  </si>
  <si>
    <t>391</t>
  </si>
  <si>
    <t>7497350830</t>
  </si>
  <si>
    <t>Připevnění konzoly zesilovacího, napájecího a obcházecího vedení svislý závěs na stožár T, P, BP, DS</t>
  </si>
  <si>
    <t>-784480316</t>
  </si>
  <si>
    <t>392</t>
  </si>
  <si>
    <t>7497350835</t>
  </si>
  <si>
    <t>Připevnění konzoly zesilovacího, napájecího a obcházecího vedení "V" závěs na stožár T, P, BP, DS</t>
  </si>
  <si>
    <t>1747953167</t>
  </si>
  <si>
    <t>393</t>
  </si>
  <si>
    <t>7497350840</t>
  </si>
  <si>
    <t>Připevnění konzoly zesilovacího, napájecího a obcházecího vedení svislý závěs přeponky na stožár BP</t>
  </si>
  <si>
    <t>-29863731</t>
  </si>
  <si>
    <t>394</t>
  </si>
  <si>
    <t>7497350850</t>
  </si>
  <si>
    <t>Montáž závěsu zesilovacího, napájecího a obcházecího vedení (ZV, NV, OV) svislého 1 - 2 lan</t>
  </si>
  <si>
    <t>-1563798311</t>
  </si>
  <si>
    <t>395</t>
  </si>
  <si>
    <t>7497350860</t>
  </si>
  <si>
    <t>Montáž závěsu zesilovacího, napájecího a obcházecího vedení (ZV, NV, OV) typ "V" 1 - 2 lan</t>
  </si>
  <si>
    <t>-1074206957</t>
  </si>
  <si>
    <t>396</t>
  </si>
  <si>
    <t>7497350870</t>
  </si>
  <si>
    <t>Montáž závěsu zesilovacího, napájecího a obcházecího vedení (ZV, NV, OV) volného 1 - 2 lan na bráně</t>
  </si>
  <si>
    <t>-1119638255</t>
  </si>
  <si>
    <t>397</t>
  </si>
  <si>
    <t>7497350875</t>
  </si>
  <si>
    <t>Montáž závěsu zesilovacího, napájecího a obcházecího vedení (ZV, NV, OV) na vrcholu stožáru 1 - 2 lan</t>
  </si>
  <si>
    <t>-1958710715</t>
  </si>
  <si>
    <t>398</t>
  </si>
  <si>
    <t>7497350890</t>
  </si>
  <si>
    <t>Připojení lana 95 Cu nebo 120 Cu na lano ZV, NV, OV</t>
  </si>
  <si>
    <t>-1090127768</t>
  </si>
  <si>
    <t>399</t>
  </si>
  <si>
    <t>7497350930</t>
  </si>
  <si>
    <t>Připojení zesilovacího, napájecího a obcházecího vedení 1 - 2 lan na trakční vedení</t>
  </si>
  <si>
    <t>-1690238622</t>
  </si>
  <si>
    <t>400</t>
  </si>
  <si>
    <t>7497350940</t>
  </si>
  <si>
    <t>Montáž vložené izolace zesilovacího, napájecího a obcházecího vedení v 1 laně</t>
  </si>
  <si>
    <t>2116553383</t>
  </si>
  <si>
    <t>401</t>
  </si>
  <si>
    <t>7497350960</t>
  </si>
  <si>
    <t>Tažení lana pro zesilovací, napájecí a obcházecí vedení do 240 mm2 Cu, AlFe</t>
  </si>
  <si>
    <t>169322951</t>
  </si>
  <si>
    <t>402</t>
  </si>
  <si>
    <t>7497350970</t>
  </si>
  <si>
    <t>Montáž odpojovače motorového</t>
  </si>
  <si>
    <t>-329647185</t>
  </si>
  <si>
    <t>403</t>
  </si>
  <si>
    <t>7497350975</t>
  </si>
  <si>
    <t>Montáž odpojovače ručního</t>
  </si>
  <si>
    <t>-2021635393</t>
  </si>
  <si>
    <t>404</t>
  </si>
  <si>
    <t>7497350990</t>
  </si>
  <si>
    <t>Montáž odpojovače nebo odpínače, příp. s uzemňovacím nožem na stožár trakčního vedení</t>
  </si>
  <si>
    <t>814760832</t>
  </si>
  <si>
    <t>405</t>
  </si>
  <si>
    <t>7497351010</t>
  </si>
  <si>
    <t>Montáž kotvení svodu z odpojovače s připojením na trakční vedení jednoho na stožár BP</t>
  </si>
  <si>
    <t>1209357280</t>
  </si>
  <si>
    <t>406</t>
  </si>
  <si>
    <t>7497351030</t>
  </si>
  <si>
    <t>Montáž kotvení svodu z odpojovače s připojením na trakční vedení jednoho na stožár T</t>
  </si>
  <si>
    <t>-1059094802</t>
  </si>
  <si>
    <t>407</t>
  </si>
  <si>
    <t>7497351045</t>
  </si>
  <si>
    <t>Montáž kotvení svodu z odpojovače s připojením na trakční vedení trojitého na stožár BP - s připojením i na ZV</t>
  </si>
  <si>
    <t>-87535001</t>
  </si>
  <si>
    <t>408</t>
  </si>
  <si>
    <t>7497351060</t>
  </si>
  <si>
    <t>Montáž svodu trakčního vedení lany 120 Cu z napájecího převěsu</t>
  </si>
  <si>
    <t>-970055546</t>
  </si>
  <si>
    <t>409</t>
  </si>
  <si>
    <t>7497351100</t>
  </si>
  <si>
    <t>Montáž vložené izolace v laně napáj. převěsu Bz nebo Cu</t>
  </si>
  <si>
    <t>1189312305</t>
  </si>
  <si>
    <t>410</t>
  </si>
  <si>
    <t>7497351130</t>
  </si>
  <si>
    <t>Montáž proudového propojení troleje s nosným lanem</t>
  </si>
  <si>
    <t>1354517869</t>
  </si>
  <si>
    <t>411</t>
  </si>
  <si>
    <t>7497351135</t>
  </si>
  <si>
    <t>Montáž proudového propojení sestav trakčního vedení</t>
  </si>
  <si>
    <t>123313248</t>
  </si>
  <si>
    <t>412</t>
  </si>
  <si>
    <t>7497351150</t>
  </si>
  <si>
    <t>Připojení svodu napájecího převěsu na trakční vedení 120 mm2 Cu</t>
  </si>
  <si>
    <t>1698597249</t>
  </si>
  <si>
    <t>413</t>
  </si>
  <si>
    <t>7497351160</t>
  </si>
  <si>
    <t>Připevnění kotevní lišty napáj. převěsu s 1 třmenem na stožár trakčního vedení</t>
  </si>
  <si>
    <t>816894172</t>
  </si>
  <si>
    <t>414</t>
  </si>
  <si>
    <t>7497351180</t>
  </si>
  <si>
    <t>Kotvení lana napáj. převěsu jednoho 50, 70 mm2 Bz bez izolace</t>
  </si>
  <si>
    <t>719174335</t>
  </si>
  <si>
    <t>415</t>
  </si>
  <si>
    <t>7497351185</t>
  </si>
  <si>
    <t>Kotvení lana napáj. převěsu jednoho 120 mm2 Cu s izolací</t>
  </si>
  <si>
    <t>-1288517112</t>
  </si>
  <si>
    <t>416</t>
  </si>
  <si>
    <t>7497351200</t>
  </si>
  <si>
    <t>Montáž závěsu 1 - 2 lan 120 mm2 Cu na liště a bráně</t>
  </si>
  <si>
    <t>105738630</t>
  </si>
  <si>
    <t>417</t>
  </si>
  <si>
    <t>7497351210</t>
  </si>
  <si>
    <t>Montáž podpěrného izolátoru jednoho pro NV na liště, bráně, stožár T, BP</t>
  </si>
  <si>
    <t>-1192608513</t>
  </si>
  <si>
    <t>418</t>
  </si>
  <si>
    <t>7497351230</t>
  </si>
  <si>
    <t>Montáž ukončení napájecího kabelu jednoho, sestavy "J" na stožár P, T, BP</t>
  </si>
  <si>
    <t>416359206</t>
  </si>
  <si>
    <t>419</t>
  </si>
  <si>
    <t>7497351250</t>
  </si>
  <si>
    <t>Montáž ukončení napájecího kabelu jednoho, sestavy "S" na stožár P, T, BP</t>
  </si>
  <si>
    <t>-936842570</t>
  </si>
  <si>
    <t>420</t>
  </si>
  <si>
    <t>7497351270</t>
  </si>
  <si>
    <t>Připevnění kabelu 1 - 2 na stožár P, T</t>
  </si>
  <si>
    <t>1502157170</t>
  </si>
  <si>
    <t>421</t>
  </si>
  <si>
    <t>7497351275</t>
  </si>
  <si>
    <t>Připevnění kabelu 1 - 4 kabelů na stožár BP</t>
  </si>
  <si>
    <t>584869778</t>
  </si>
  <si>
    <t>422</t>
  </si>
  <si>
    <t>7497351290</t>
  </si>
  <si>
    <t>Připojení kabelu sestavy "J, S" přes pojistku s omezením přepětí jednoho neizolovaně</t>
  </si>
  <si>
    <t>1528620809</t>
  </si>
  <si>
    <t>423</t>
  </si>
  <si>
    <t>7497351320</t>
  </si>
  <si>
    <t>Montáž patron pojistkových</t>
  </si>
  <si>
    <t>-1214589935</t>
  </si>
  <si>
    <t>424</t>
  </si>
  <si>
    <t>7497351330</t>
  </si>
  <si>
    <t>Připevnění krytu na stožár P, T, BP jednoho</t>
  </si>
  <si>
    <t>-1654937532</t>
  </si>
  <si>
    <t>425</t>
  </si>
  <si>
    <t>7497351370</t>
  </si>
  <si>
    <t>Připojení kabelů a lan ve skříni zpětného vedení včetně skříně a podstavce 3-5 praporců</t>
  </si>
  <si>
    <t>-654371002</t>
  </si>
  <si>
    <t>426</t>
  </si>
  <si>
    <t>7497351390</t>
  </si>
  <si>
    <t>Tažení lan napájecích převěsů ručně do 240 mm2</t>
  </si>
  <si>
    <t>-1238087583</t>
  </si>
  <si>
    <t>427</t>
  </si>
  <si>
    <t>7497351400</t>
  </si>
  <si>
    <t>Upevnění konzol středové, stranové</t>
  </si>
  <si>
    <t>134250485</t>
  </si>
  <si>
    <t>428</t>
  </si>
  <si>
    <t>7497351405</t>
  </si>
  <si>
    <t>Upevnění konzol dvou konzol</t>
  </si>
  <si>
    <t>285906605</t>
  </si>
  <si>
    <t>429</t>
  </si>
  <si>
    <t>7497351420</t>
  </si>
  <si>
    <t>Připevnění kozlíku na stožár T, P</t>
  </si>
  <si>
    <t>-1273096398</t>
  </si>
  <si>
    <t>430</t>
  </si>
  <si>
    <t>7497351425</t>
  </si>
  <si>
    <t>Připevnění kozlíku na stožár BP</t>
  </si>
  <si>
    <t>-527264149</t>
  </si>
  <si>
    <t>431</t>
  </si>
  <si>
    <t>7497351445</t>
  </si>
  <si>
    <t>Montáž soupravy nosných lišt pro pohon odpojovače např. na stožáru Bp, T, 2T</t>
  </si>
  <si>
    <t>10813122</t>
  </si>
  <si>
    <t>432</t>
  </si>
  <si>
    <t>7497351450</t>
  </si>
  <si>
    <t>Montáž bleskojistky růžkové na stožáru T, P, BP</t>
  </si>
  <si>
    <t>1733345041</t>
  </si>
  <si>
    <t>433</t>
  </si>
  <si>
    <t>7497351455</t>
  </si>
  <si>
    <t>Montáž bleskojistky růžkové na bráně</t>
  </si>
  <si>
    <t>-131075116</t>
  </si>
  <si>
    <t>434</t>
  </si>
  <si>
    <t>7497351470</t>
  </si>
  <si>
    <t>Montáž omezovače přepětí včetně svodu a připojení na trakčního vedení</t>
  </si>
  <si>
    <t>-324159671</t>
  </si>
  <si>
    <t>435</t>
  </si>
  <si>
    <t>7497351475</t>
  </si>
  <si>
    <t>Montáž omezovače přepětí pro kabely vn</t>
  </si>
  <si>
    <t>-553504018</t>
  </si>
  <si>
    <t>436</t>
  </si>
  <si>
    <t>7497351490</t>
  </si>
  <si>
    <t>Montáž izolovaného svodu od bleskojistky na stožár T, BP</t>
  </si>
  <si>
    <t>-618518135</t>
  </si>
  <si>
    <t>437</t>
  </si>
  <si>
    <t>7497351500</t>
  </si>
  <si>
    <t>Připojení izolovaného svodu na kolejnici</t>
  </si>
  <si>
    <t>1740209641</t>
  </si>
  <si>
    <t>438</t>
  </si>
  <si>
    <t>7497351505</t>
  </si>
  <si>
    <t>Připojení izolovaného svodu na zemnič</t>
  </si>
  <si>
    <t>-726434335</t>
  </si>
  <si>
    <t>439</t>
  </si>
  <si>
    <t>7497351510</t>
  </si>
  <si>
    <t>Připojení izolovaného svodu na střed stykového transf.</t>
  </si>
  <si>
    <t>889977044</t>
  </si>
  <si>
    <t>440</t>
  </si>
  <si>
    <t>7497351520</t>
  </si>
  <si>
    <t>Montáž přímého ukolejnění stožár T, P, 2T, BP, DS, OK - 1 vodič</t>
  </si>
  <si>
    <t>1422172075</t>
  </si>
  <si>
    <t>441</t>
  </si>
  <si>
    <t>7497351525</t>
  </si>
  <si>
    <t>Montáž přímého ukolejnění stožár T, P, 2T, BP, DS, OK - 2 vodiče</t>
  </si>
  <si>
    <t>1219933145</t>
  </si>
  <si>
    <t>442</t>
  </si>
  <si>
    <t>7497351540</t>
  </si>
  <si>
    <t>Montáž přímého ukolejnění výzt. dvojice 2T, 2P - 1 vodič</t>
  </si>
  <si>
    <t>-811432107</t>
  </si>
  <si>
    <t>443</t>
  </si>
  <si>
    <t>7497351545</t>
  </si>
  <si>
    <t>Montáž přímého ukolejnění výzt. dvojice 2T, 2P - 2 vodiče</t>
  </si>
  <si>
    <t>848879017</t>
  </si>
  <si>
    <t>444</t>
  </si>
  <si>
    <t>7497351560</t>
  </si>
  <si>
    <t>Montáž přímého ukolejnění na elektrizovaných tratích nebo v kolejových obvodech</t>
  </si>
  <si>
    <t>979805631</t>
  </si>
  <si>
    <t>445</t>
  </si>
  <si>
    <t>7497351565</t>
  </si>
  <si>
    <t>Montáž přímého ukolejnění objímka pro ukolejnění jednoduchá</t>
  </si>
  <si>
    <t>-653664742</t>
  </si>
  <si>
    <t>446</t>
  </si>
  <si>
    <t>7497351570</t>
  </si>
  <si>
    <t>Montáž přímého ukolejnění příchytka na úhelník rovná</t>
  </si>
  <si>
    <t>-5087751</t>
  </si>
  <si>
    <t>447</t>
  </si>
  <si>
    <t>7497351575</t>
  </si>
  <si>
    <t>Montáž přímého ukolejnění svorka se šroubem pro ukolejnění</t>
  </si>
  <si>
    <t>204328771</t>
  </si>
  <si>
    <t>448</t>
  </si>
  <si>
    <t>7497351590</t>
  </si>
  <si>
    <t>Montáž ukolejnění s průrazkou T, P, 2T, BP, DS, OK - 1 vodič</t>
  </si>
  <si>
    <t>-1386800073</t>
  </si>
  <si>
    <t>449</t>
  </si>
  <si>
    <t>7497351595</t>
  </si>
  <si>
    <t>Montáž ukolejnění s průrazkou T, P, 2T, BP, DS, OK - 2 vodiče</t>
  </si>
  <si>
    <t>1294614171</t>
  </si>
  <si>
    <t>450</t>
  </si>
  <si>
    <t>7497351610</t>
  </si>
  <si>
    <t>Montáž ukolejnění s průrazkou výzt. dvojice 2T, 2P - 1 vodič</t>
  </si>
  <si>
    <t>-1141757039</t>
  </si>
  <si>
    <t>451</t>
  </si>
  <si>
    <t>7497351615</t>
  </si>
  <si>
    <t>Montáž ukolejnění s průrazkou výzt. dvojice 2T, 2P - 2 vodiče</t>
  </si>
  <si>
    <t>776760533</t>
  </si>
  <si>
    <t>452</t>
  </si>
  <si>
    <t>7497351620</t>
  </si>
  <si>
    <t>Montáž průrazky výměna za novou</t>
  </si>
  <si>
    <t>687657345</t>
  </si>
  <si>
    <t>453</t>
  </si>
  <si>
    <t>7497351630</t>
  </si>
  <si>
    <t>Připojení trakční podpěry k zemnící tyči</t>
  </si>
  <si>
    <t>414856342</t>
  </si>
  <si>
    <t>454</t>
  </si>
  <si>
    <t>7497351670</t>
  </si>
  <si>
    <t>Montáž montážních lávek na stožár T</t>
  </si>
  <si>
    <t>1384877236</t>
  </si>
  <si>
    <t>455</t>
  </si>
  <si>
    <t>7497351675</t>
  </si>
  <si>
    <t>Montáž montážních lávek na BP délky 1035, 2045 mm</t>
  </si>
  <si>
    <t>-1253641846</t>
  </si>
  <si>
    <t>456</t>
  </si>
  <si>
    <t>7497351680</t>
  </si>
  <si>
    <t>Montáž montážních lávek na BP délky 3050 mm</t>
  </si>
  <si>
    <t>867846958</t>
  </si>
  <si>
    <t>457</t>
  </si>
  <si>
    <t>7497351690</t>
  </si>
  <si>
    <t>Montáž ovládacích lávek na stožár BP</t>
  </si>
  <si>
    <t>41769634</t>
  </si>
  <si>
    <t>458</t>
  </si>
  <si>
    <t>7497351695</t>
  </si>
  <si>
    <t>Montáž ovládacích lávek s boční lávkou na stožár BP</t>
  </si>
  <si>
    <t>-539795737</t>
  </si>
  <si>
    <t>459</t>
  </si>
  <si>
    <t>7497351750</t>
  </si>
  <si>
    <t>Připevnění štítu návěstního</t>
  </si>
  <si>
    <t>-2123889679</t>
  </si>
  <si>
    <t>460</t>
  </si>
  <si>
    <t>7497351755</t>
  </si>
  <si>
    <t>Připevnění štítu návěstního na samostatný sloupek</t>
  </si>
  <si>
    <t>1590753321</t>
  </si>
  <si>
    <t>461</t>
  </si>
  <si>
    <t>7497351770</t>
  </si>
  <si>
    <t>Montáž výstražných tabulek na stožáru T, P, BP, DS</t>
  </si>
  <si>
    <t>1261943746</t>
  </si>
  <si>
    <t>462</t>
  </si>
  <si>
    <t>7497351790</t>
  </si>
  <si>
    <t>Pospojování vodivých konstrukcí proudovou propojkou</t>
  </si>
  <si>
    <t>-1289231406</t>
  </si>
  <si>
    <t>463</t>
  </si>
  <si>
    <t>7497351840</t>
  </si>
  <si>
    <t>Zpracování KSU a TP pro účely zavedení do provozu za 100 m</t>
  </si>
  <si>
    <t>1999324039</t>
  </si>
  <si>
    <t>464</t>
  </si>
  <si>
    <t>7497351780</t>
  </si>
  <si>
    <t>Číslování stožárů a pohonů odpojovačů 1 - 3 znaky</t>
  </si>
  <si>
    <t>1829117840</t>
  </si>
  <si>
    <t>465</t>
  </si>
  <si>
    <t>7497451010</t>
  </si>
  <si>
    <t>Montáž osvětlení trakčního vedení připevnění svítidla na stožár T, P,TB,TS,TBS, BP, DS, břevnu</t>
  </si>
  <si>
    <t>-1224075050</t>
  </si>
  <si>
    <t>466</t>
  </si>
  <si>
    <t>7497451015</t>
  </si>
  <si>
    <t>Montáž osvětlení trakčního vedení připevnění svítidla na stožár 2 TB,2 TBS</t>
  </si>
  <si>
    <t>-1095132088</t>
  </si>
  <si>
    <t>467</t>
  </si>
  <si>
    <t>7497451020</t>
  </si>
  <si>
    <t>Montáž osvětlení trakčního vedení montáž svorkovnicové skříně na stožár T, P, BP, DS do výše nad 4 m skříně</t>
  </si>
  <si>
    <t>2002004961</t>
  </si>
  <si>
    <t>468</t>
  </si>
  <si>
    <t>7497451025</t>
  </si>
  <si>
    <t>Montáž osvětlení trakčního vedení montáž svorkovnicové skříně na stožár T, P, BP, DS do výše nad 4 m skříně s deskou</t>
  </si>
  <si>
    <t>759152649</t>
  </si>
  <si>
    <t>469</t>
  </si>
  <si>
    <t>7497451030</t>
  </si>
  <si>
    <t>Montáž osvětlení trakčního vedení uchycení 1 až 4 kabelů do výše 8 m na stožár T, P, BP</t>
  </si>
  <si>
    <t>-660289348</t>
  </si>
  <si>
    <t>470</t>
  </si>
  <si>
    <t>7497451035</t>
  </si>
  <si>
    <t>Montáž osvětlení trakčního vedení vedení kabelů do výše 8 m na stožár T, P, BP 1 až 2</t>
  </si>
  <si>
    <t>-1506866442</t>
  </si>
  <si>
    <t>471</t>
  </si>
  <si>
    <t>7497451037</t>
  </si>
  <si>
    <t>Montáž osvětlení trakčního vedení vedení kabelů do výše 8 m na stožár T, P, BP 3 až 4</t>
  </si>
  <si>
    <t>539287009</t>
  </si>
  <si>
    <t>472</t>
  </si>
  <si>
    <t>7497451040</t>
  </si>
  <si>
    <t>Montáž osvětlení trakčního vedení montáž svodu kabelu do země na stožáru T, P, BP, DS</t>
  </si>
  <si>
    <t>1223934142</t>
  </si>
  <si>
    <t>473</t>
  </si>
  <si>
    <t>7497451045</t>
  </si>
  <si>
    <t>Montáž osvětlení trakčního vedení uchycení kabelu v ochranné trubce na břevnu</t>
  </si>
  <si>
    <t>280040241</t>
  </si>
  <si>
    <t>474</t>
  </si>
  <si>
    <t>7497451047</t>
  </si>
  <si>
    <t>Montáž osvětlení trakčního vedení uchycení kabelu mezi nosnou bránou a svítidlem na stožáru T, P, BP, DS</t>
  </si>
  <si>
    <t>204235567</t>
  </si>
  <si>
    <t>475</t>
  </si>
  <si>
    <t>7497451048</t>
  </si>
  <si>
    <t>Montáž osvětlení trakčního vedení uchycení kabelu kabelu na břevnu</t>
  </si>
  <si>
    <t>517146504</t>
  </si>
  <si>
    <t>476</t>
  </si>
  <si>
    <t>7497451055</t>
  </si>
  <si>
    <t>Montáž osvětlení trakčního vedení vedení kabelů přes překážku na konstrukci TV 1 až 2</t>
  </si>
  <si>
    <t>1495531188</t>
  </si>
  <si>
    <t>477</t>
  </si>
  <si>
    <t>7497451057</t>
  </si>
  <si>
    <t>Montáž osvětlení trakčního vedení vedení kabelů přes překážku na konstrukci TV 3 až 4</t>
  </si>
  <si>
    <t>1148927853</t>
  </si>
  <si>
    <t>478</t>
  </si>
  <si>
    <t>7497451060</t>
  </si>
  <si>
    <t>Montáž osvětlení trakčního vedení tažení ocelového nerez lanka průměr 6 mm</t>
  </si>
  <si>
    <t>-1555882637</t>
  </si>
  <si>
    <t>479</t>
  </si>
  <si>
    <t>7497451065</t>
  </si>
  <si>
    <t>Montáž osvětlení trakčního vedení montáž vložené izolace v nosném lanku</t>
  </si>
  <si>
    <t>-1401093195</t>
  </si>
  <si>
    <t>480</t>
  </si>
  <si>
    <t>7497451070</t>
  </si>
  <si>
    <t>Montáž osvětlení trakčního vedení montáž závěsu nosného lanka na stožáru T, P, BP, DS</t>
  </si>
  <si>
    <t>-19464593</t>
  </si>
  <si>
    <t>481</t>
  </si>
  <si>
    <t>7497451072</t>
  </si>
  <si>
    <t>Montáž osvětlení trakčního vedení montáž závěsu nosného lanka bočního na stožáru T, P, BP, DS</t>
  </si>
  <si>
    <t>35507611</t>
  </si>
  <si>
    <t>482</t>
  </si>
  <si>
    <t>7497451074</t>
  </si>
  <si>
    <t>Montáž osvětlení trakčního vedení montáž závěsu nosného lanka na břevnu</t>
  </si>
  <si>
    <t>-248282949</t>
  </si>
  <si>
    <t>483</t>
  </si>
  <si>
    <t>7497451076</t>
  </si>
  <si>
    <t>Montáž osvětlení trakčního vedení montáž závěsu nosného lanka nad břevnem</t>
  </si>
  <si>
    <t>506539287</t>
  </si>
  <si>
    <t>484</t>
  </si>
  <si>
    <t>7497451080</t>
  </si>
  <si>
    <t>Montáž osvětlení trakčního vedení uchycení kabelu na nosné lanko</t>
  </si>
  <si>
    <t>1807769167</t>
  </si>
  <si>
    <t>485</t>
  </si>
  <si>
    <t>7497451085</t>
  </si>
  <si>
    <t>Montáž osvětlení trakčního vedení montáž kotvení jednostranné na stožár T, P, BP, DS</t>
  </si>
  <si>
    <t>1912336802</t>
  </si>
  <si>
    <t>486</t>
  </si>
  <si>
    <t>7497451087</t>
  </si>
  <si>
    <t>Montáž osvětlení trakčního vedení montáž kotvení dvoustranné na stožár T, P,BP</t>
  </si>
  <si>
    <t>1254438657</t>
  </si>
  <si>
    <t>487</t>
  </si>
  <si>
    <t>7497451089</t>
  </si>
  <si>
    <t>Montáž osvětlení trakčního vedení montáž kotvení boční jednostranné na stožár BP</t>
  </si>
  <si>
    <t>1151487401</t>
  </si>
  <si>
    <t>488</t>
  </si>
  <si>
    <t>7497451091</t>
  </si>
  <si>
    <t>Montáž osvětlení trakčního vedení montáž kotvení boční dvoustranné na stožár BP</t>
  </si>
  <si>
    <t>-2104534468</t>
  </si>
  <si>
    <t>489</t>
  </si>
  <si>
    <t>7497451095</t>
  </si>
  <si>
    <t>Montáž osvětlení trakčního vedení úprava ochranných sítí proti nebezpezpečí dotyku pro 1 stožár</t>
  </si>
  <si>
    <t>-131035389</t>
  </si>
  <si>
    <t>490</t>
  </si>
  <si>
    <t>7497271005</t>
  </si>
  <si>
    <t>Demontáže zařízení trakčního vedení stožáru D, T, TB</t>
  </si>
  <si>
    <t>-810028335</t>
  </si>
  <si>
    <t>491</t>
  </si>
  <si>
    <t>7497271015</t>
  </si>
  <si>
    <t>Demontáže zařízení trakčního vedení stožáru TS, TBS</t>
  </si>
  <si>
    <t>-449228178</t>
  </si>
  <si>
    <t>492</t>
  </si>
  <si>
    <t>7497271020</t>
  </si>
  <si>
    <t>Demontáže zařízení trakčního vedení stožáru 2 TBS</t>
  </si>
  <si>
    <t>-1571634116</t>
  </si>
  <si>
    <t>493</t>
  </si>
  <si>
    <t>7497271025</t>
  </si>
  <si>
    <t>Demontáže zařízení trakčního vedení stožáru P</t>
  </si>
  <si>
    <t>-1491414695</t>
  </si>
  <si>
    <t>494</t>
  </si>
  <si>
    <t>7497271030</t>
  </si>
  <si>
    <t>Demontáže zařízení trakčního vedení stožáru DPVSu</t>
  </si>
  <si>
    <t>-615376070</t>
  </si>
  <si>
    <t>495</t>
  </si>
  <si>
    <t>7497271035</t>
  </si>
  <si>
    <t>Demontáže zařízení trakčního vedení stožáru BP, AP</t>
  </si>
  <si>
    <t>1840207703</t>
  </si>
  <si>
    <t>496</t>
  </si>
  <si>
    <t>7497271040</t>
  </si>
  <si>
    <t>Demontáže zařízení trakčního vedení stožáru brány krakorce 23, 34</t>
  </si>
  <si>
    <t>-296007424</t>
  </si>
  <si>
    <t>497</t>
  </si>
  <si>
    <t>7497271045</t>
  </si>
  <si>
    <t>Demontáže zařízení trakčního vedení stožáru konzoly TV</t>
  </si>
  <si>
    <t>881410355</t>
  </si>
  <si>
    <t>498</t>
  </si>
  <si>
    <t>7497271050</t>
  </si>
  <si>
    <t>Demontáže zařízení trakčního vedení stožáru konzoly ZV, OV</t>
  </si>
  <si>
    <t>1639390384</t>
  </si>
  <si>
    <t>499</t>
  </si>
  <si>
    <t>7497271055</t>
  </si>
  <si>
    <t>Demontáže zařízení trakčního vedení stožáru SIK-K, KV, KK</t>
  </si>
  <si>
    <t>2085790696</t>
  </si>
  <si>
    <t>500</t>
  </si>
  <si>
    <t>7497371010</t>
  </si>
  <si>
    <t>Demontáže zařízení trakčního vedení závěsu na bráně</t>
  </si>
  <si>
    <t>-1666155306</t>
  </si>
  <si>
    <t>501</t>
  </si>
  <si>
    <t>7497371015</t>
  </si>
  <si>
    <t>Demontáže zařízení trakčního vedení závěsu na převěsu</t>
  </si>
  <si>
    <t>447438421</t>
  </si>
  <si>
    <t>502</t>
  </si>
  <si>
    <t>7497371020</t>
  </si>
  <si>
    <t>Demontáže zařízení trakčního vedení závěsu "V"</t>
  </si>
  <si>
    <t>-342044927</t>
  </si>
  <si>
    <t>503</t>
  </si>
  <si>
    <t>7497371025</t>
  </si>
  <si>
    <t>Demontáže zařízení trakčního vedení závěsu odtahu troleje, nosného lana</t>
  </si>
  <si>
    <t>1805261129</t>
  </si>
  <si>
    <t>504</t>
  </si>
  <si>
    <t>7497371030</t>
  </si>
  <si>
    <t>Demontáže zařízení trakčního vedení závěsu příčných lan směrových, nosných</t>
  </si>
  <si>
    <t>407647201</t>
  </si>
  <si>
    <t>505</t>
  </si>
  <si>
    <t>7497371035</t>
  </si>
  <si>
    <t>Demontáže zařízení trakčního vedení závěsu přídavného lana pro nosné lano</t>
  </si>
  <si>
    <t>-107146441</t>
  </si>
  <si>
    <t>506</t>
  </si>
  <si>
    <t>7497371040</t>
  </si>
  <si>
    <t>Demontáže zařízení trakčního vedení závěsu věšáku</t>
  </si>
  <si>
    <t>-1173870886</t>
  </si>
  <si>
    <t>507</t>
  </si>
  <si>
    <t>7497371045</t>
  </si>
  <si>
    <t>Demontáže zařízení trakčního vedení závěsu podélné nebo příčné proudové propojky</t>
  </si>
  <si>
    <t>1666604377</t>
  </si>
  <si>
    <t>508</t>
  </si>
  <si>
    <t>7497371050</t>
  </si>
  <si>
    <t>Demontáže zařízení trakčního vedení závěsu spojky</t>
  </si>
  <si>
    <t>-1528039014</t>
  </si>
  <si>
    <t>509</t>
  </si>
  <si>
    <t>7497371055</t>
  </si>
  <si>
    <t>Demontáže zařízení trakčního vedení závěsu rozpěrné tyče</t>
  </si>
  <si>
    <t>384339359</t>
  </si>
  <si>
    <t>510</t>
  </si>
  <si>
    <t>7497371060</t>
  </si>
  <si>
    <t>Demontáže zařízení trakčního vedení závěsu děliče</t>
  </si>
  <si>
    <t>1772860092</t>
  </si>
  <si>
    <t>511</t>
  </si>
  <si>
    <t>7497371065</t>
  </si>
  <si>
    <t>Demontáže zařízení trakčního vedení závěsu vložené izolace</t>
  </si>
  <si>
    <t>1216905736</t>
  </si>
  <si>
    <t>7497371070</t>
  </si>
  <si>
    <t>Demontáže zařízení trakčního vedení závěsu pevného bodu</t>
  </si>
  <si>
    <t>1110681804</t>
  </si>
  <si>
    <t>513</t>
  </si>
  <si>
    <t>7497371110</t>
  </si>
  <si>
    <t>Demontáže zařízení trakčního vedení troleje včetně nástavků stříhání</t>
  </si>
  <si>
    <t>1376021647</t>
  </si>
  <si>
    <t>514</t>
  </si>
  <si>
    <t>7497371115</t>
  </si>
  <si>
    <t>Demontáže zařízení trakčního vedení troleje včetně nástavků stočení na buben</t>
  </si>
  <si>
    <t>-1815591287</t>
  </si>
  <si>
    <t>515</t>
  </si>
  <si>
    <t>7497371210</t>
  </si>
  <si>
    <t>Demontáže zařízení trakčního vedení nosného lana včetně nástavků stříhání</t>
  </si>
  <si>
    <t>931448632</t>
  </si>
  <si>
    <t>516</t>
  </si>
  <si>
    <t>7497371215</t>
  </si>
  <si>
    <t>Demontáže zařízení trakčního vedení nosného lana včetně nástavků stočení na buben</t>
  </si>
  <si>
    <t>401968078</t>
  </si>
  <si>
    <t>517</t>
  </si>
  <si>
    <t>7497371310</t>
  </si>
  <si>
    <t>Demontáže zařízení trakčního vedení kotvení troleje, nosného lana pevně</t>
  </si>
  <si>
    <t>-1519189807</t>
  </si>
  <si>
    <t>518</t>
  </si>
  <si>
    <t>7497371315</t>
  </si>
  <si>
    <t>Demontáže zařízení trakčního vedení kotvení troleje, nosného lana pohyblivě</t>
  </si>
  <si>
    <t>714669992</t>
  </si>
  <si>
    <t>519</t>
  </si>
  <si>
    <t>7497371350</t>
  </si>
  <si>
    <t>Demontáže zařízení trakčního vedení kotvení zesilovacího, napájecího, obcházecího vedení včetně připevnění lišt</t>
  </si>
  <si>
    <t>2100742228</t>
  </si>
  <si>
    <t>520</t>
  </si>
  <si>
    <t>7497371410</t>
  </si>
  <si>
    <t>Demontáže zařízení trakčního vedení lana zesilovacího vedení stříhání</t>
  </si>
  <si>
    <t>1847289008</t>
  </si>
  <si>
    <t>521</t>
  </si>
  <si>
    <t>7497371415</t>
  </si>
  <si>
    <t>Demontáže zařízení trakčního vedení lana zesilovacího vedení stočení na buben</t>
  </si>
  <si>
    <t>-1849504207</t>
  </si>
  <si>
    <t>522</t>
  </si>
  <si>
    <t>7497371420</t>
  </si>
  <si>
    <t>Demontáže zařízení trakčního vedení lana zesilovacího vedení převěšení ZV,NV, OV</t>
  </si>
  <si>
    <t>-1829230946</t>
  </si>
  <si>
    <t>523</t>
  </si>
  <si>
    <t>7497371425</t>
  </si>
  <si>
    <t>Demontáže zařízení trakčního vedení lana zesilovacího vedení odpojovače s pohonem včetně svodu</t>
  </si>
  <si>
    <t>1294029903</t>
  </si>
  <si>
    <t>524</t>
  </si>
  <si>
    <t>7497371510</t>
  </si>
  <si>
    <t>Demontáže zařízení trakčního vedení kotvení svodu - převěsu z odpojovače jednoduché lano</t>
  </si>
  <si>
    <t>2049113579</t>
  </si>
  <si>
    <t>525</t>
  </si>
  <si>
    <t>7497371515</t>
  </si>
  <si>
    <t>Demontáže zařízení trakčního vedení kotvení svodu - převěsu z odpojovače dvojité lano</t>
  </si>
  <si>
    <t>398204421</t>
  </si>
  <si>
    <t>526</t>
  </si>
  <si>
    <t>7497371610</t>
  </si>
  <si>
    <t>Demontáže zařízení trakčního vedení svodu jednoduché lano</t>
  </si>
  <si>
    <t>938133458</t>
  </si>
  <si>
    <t>527</t>
  </si>
  <si>
    <t>7497371615</t>
  </si>
  <si>
    <t>Demontáže zařízení trakčního vedení svodu dvojité lano</t>
  </si>
  <si>
    <t>34572658</t>
  </si>
  <si>
    <t>528</t>
  </si>
  <si>
    <t>7497371620</t>
  </si>
  <si>
    <t>Demontáže zařízení trakčního vedení svodu bleskojistky</t>
  </si>
  <si>
    <t>-1434947963</t>
  </si>
  <si>
    <t>529</t>
  </si>
  <si>
    <t>7497371625</t>
  </si>
  <si>
    <t>Demontáže zařízení trakčního vedení svodu ukolejnění konstrukcí a stožárů</t>
  </si>
  <si>
    <t>89668483</t>
  </si>
  <si>
    <t>530</t>
  </si>
  <si>
    <t>7497371630</t>
  </si>
  <si>
    <t>Demontáže zařízení trakčního vedení svodu propojení nebo ukolejnění na elektrizovaných tratích nebo v kolejových obvodech</t>
  </si>
  <si>
    <t>198509413</t>
  </si>
  <si>
    <t>531</t>
  </si>
  <si>
    <t>7497371640</t>
  </si>
  <si>
    <t>Demontáže zařízení trakčního vedení svodu kabelu vysokého napětí</t>
  </si>
  <si>
    <t>1139027182</t>
  </si>
  <si>
    <t>532</t>
  </si>
  <si>
    <t>7497371645</t>
  </si>
  <si>
    <t>Demontáže zařízení trakčního vedení svodu uchycení kabelu na stožár včetně krytu</t>
  </si>
  <si>
    <t>1199953927</t>
  </si>
  <si>
    <t>533</t>
  </si>
  <si>
    <t>7497371710</t>
  </si>
  <si>
    <t>Demontáže zařízení trakčního vedení lávky pro odpojovač montážní</t>
  </si>
  <si>
    <t>1524026371</t>
  </si>
  <si>
    <t>534</t>
  </si>
  <si>
    <t>7497371715</t>
  </si>
  <si>
    <t>Demontáže zařízení trakčního vedení lávky pro odpojovač ovládací</t>
  </si>
  <si>
    <t>-1983545569</t>
  </si>
  <si>
    <t>535</t>
  </si>
  <si>
    <t>7497371720</t>
  </si>
  <si>
    <t>Demontáže zařízení trakčního vedení lávky pro odpojovač břevínka propojení stožárové dvojice</t>
  </si>
  <si>
    <t>-1290900388</t>
  </si>
  <si>
    <t>536</t>
  </si>
  <si>
    <t>7497371725</t>
  </si>
  <si>
    <t>Demontáže zařízení trakčního vedení lávky pro odpojovač návěst pro el. provoz</t>
  </si>
  <si>
    <t>1932153076</t>
  </si>
  <si>
    <t>537</t>
  </si>
  <si>
    <t>7497371730</t>
  </si>
  <si>
    <t>Demontáže zařízení trakčního vedení lávky pro odpojovač nestandardní kovové konstrukce</t>
  </si>
  <si>
    <t>672968409</t>
  </si>
  <si>
    <t>538</t>
  </si>
  <si>
    <t>7497371735</t>
  </si>
  <si>
    <t>Demontáže zařízení trakčního vedení stávajících nosných lišt pro pohon odpojovače např. na stožáru Bp, T, 2T</t>
  </si>
  <si>
    <t>-138715412</t>
  </si>
  <si>
    <t>539</t>
  </si>
  <si>
    <t>7497371805</t>
  </si>
  <si>
    <t>Demontáže zařízení trakčního vedení spojky Cu lana 120 mm2 s izolací</t>
  </si>
  <si>
    <t>-1370953008</t>
  </si>
  <si>
    <t>540</t>
  </si>
  <si>
    <t>7497371810</t>
  </si>
  <si>
    <t>Demontáže zařízení trakčního vedení spojky Cu lana 120 mm2 bez izolace</t>
  </si>
  <si>
    <t>79810455</t>
  </si>
  <si>
    <t>541</t>
  </si>
  <si>
    <t>7497371820</t>
  </si>
  <si>
    <t>Demontáže zařízení trakčního vedení závěsu Cu lana 120 mm2 na stožáru T, P (např. D55/III)</t>
  </si>
  <si>
    <t>-1809106624</t>
  </si>
  <si>
    <t>1324</t>
  </si>
  <si>
    <t>7497655010</t>
  </si>
  <si>
    <t>Tažné hnací vozidlo k pracovním soupravám pro montáž a demontáž</t>
  </si>
  <si>
    <t>-2021083849</t>
  </si>
  <si>
    <t>542</t>
  </si>
  <si>
    <t>7498150510</t>
  </si>
  <si>
    <t>Vyhotovení výchozí revizní zprávy pro opravné práce pro objem investičních nákladů do 100 000 Kč</t>
  </si>
  <si>
    <t>-1789629949</t>
  </si>
  <si>
    <t>543</t>
  </si>
  <si>
    <t>7498150515</t>
  </si>
  <si>
    <t>Vyhotovení výchozí revizní zprávy pro opravné práce pro objem investičních nákladů přes 100 000 do 500 000 Kč</t>
  </si>
  <si>
    <t>-209886759</t>
  </si>
  <si>
    <t>544</t>
  </si>
  <si>
    <t>7498150520</t>
  </si>
  <si>
    <t>Vyhotovení výchozí revizní zprávy pro opravné práce pro objem investičních nákladů přes 500 000 do 1 000 000 Kč</t>
  </si>
  <si>
    <t>-650464193</t>
  </si>
  <si>
    <t>545</t>
  </si>
  <si>
    <t>7498150525</t>
  </si>
  <si>
    <t>Vyhotovení výchozí revizní zprávy příplatek za každých dalších i započatých 500 000 Kč přes 1 000 000 Kč</t>
  </si>
  <si>
    <t>-1971225937</t>
  </si>
  <si>
    <t>546</t>
  </si>
  <si>
    <t>7498151010</t>
  </si>
  <si>
    <t>Provedení technické prohlídky a zkoušky na silnoproudém zařízení, zařízení TV, zařízení NS, transformoven, EPZ pro opravné práce pro objem investičních nákladů do 100 000 Kč</t>
  </si>
  <si>
    <t>-1455580601</t>
  </si>
  <si>
    <t>547</t>
  </si>
  <si>
    <t>7498151015</t>
  </si>
  <si>
    <t>Provedení technické prohlídky a zkoušky na silnoproudém zařízení, zařízení TV, zařízení NS, transformoven, EPZ pro opravné práce pro objem investičních nákladů přes 100 000 do 500 000 Kč</t>
  </si>
  <si>
    <t>-1143952930</t>
  </si>
  <si>
    <t>548</t>
  </si>
  <si>
    <t>7498151020</t>
  </si>
  <si>
    <t>Provedení technické prohlídky a zkoušky na silnoproudém zařízení, zařízení TV, zařízení NS, transformoven, EPZ pro opravné práce pro objem investičních nákladů přes 500 000 do 1 000 000 Kč</t>
  </si>
  <si>
    <t>792956844</t>
  </si>
  <si>
    <t>549</t>
  </si>
  <si>
    <t>7498151025</t>
  </si>
  <si>
    <t>Provedení technické prohlídky a zkoušky na silnoproudém zařízení, zařízení TV, zařízení NS, transformoven, EPZ příplatek za každých dalších i započatých 500 000 Kč přes 1 000 000 Kč</t>
  </si>
  <si>
    <t>-1531511716</t>
  </si>
  <si>
    <t>550</t>
  </si>
  <si>
    <t>7498154010</t>
  </si>
  <si>
    <t>Měření intenzity osvětlení venkovních železničních prostranství</t>
  </si>
  <si>
    <t>-914456559</t>
  </si>
  <si>
    <t>551</t>
  </si>
  <si>
    <t>7498251010</t>
  </si>
  <si>
    <t>Zkoušky a prohlídky rozvodných zařízení kontrola rozvaděčů nn silových, manipulačních, ovládacích, reléových, stejnosměrných 1 pole</t>
  </si>
  <si>
    <t>-270516107</t>
  </si>
  <si>
    <t>552</t>
  </si>
  <si>
    <t>7498351010</t>
  </si>
  <si>
    <t>Vydání průkazu způsobilosti pro funkční celek, provizorní stav</t>
  </si>
  <si>
    <t>-1509802189</t>
  </si>
  <si>
    <t>553</t>
  </si>
  <si>
    <t>7498451010</t>
  </si>
  <si>
    <t>Měření zemničů zemních odporů - zemniče prvního nebo samostatného</t>
  </si>
  <si>
    <t>661868811</t>
  </si>
  <si>
    <t>554</t>
  </si>
  <si>
    <t>7498451019</t>
  </si>
  <si>
    <t>Měření zemničů příplatek za každý další zemnič</t>
  </si>
  <si>
    <t>259490815</t>
  </si>
  <si>
    <t>555</t>
  </si>
  <si>
    <t>7498452010</t>
  </si>
  <si>
    <t>Měření zemnících sítí zemnicí sítě délky pásku do 1 000 mm</t>
  </si>
  <si>
    <t>-196546775</t>
  </si>
  <si>
    <t>556</t>
  </si>
  <si>
    <t>7498452020</t>
  </si>
  <si>
    <t>Měření zemnících sítí zemnicí sítě zemnicí sítě do 200 m2 plochy</t>
  </si>
  <si>
    <t>789527174</t>
  </si>
  <si>
    <t>557</t>
  </si>
  <si>
    <t>7498454010</t>
  </si>
  <si>
    <t>Zkoušky vodičů a kabelů nn silových do 1 kV průřezu žíly do 300 mm2</t>
  </si>
  <si>
    <t>-1188507192</t>
  </si>
  <si>
    <t>558</t>
  </si>
  <si>
    <t>7498455010</t>
  </si>
  <si>
    <t>Zkoušky vodičů a kabelů ovládacích jakéhokoliv počtu žil</t>
  </si>
  <si>
    <t>-661107874</t>
  </si>
  <si>
    <t>559</t>
  </si>
  <si>
    <t>7498457010</t>
  </si>
  <si>
    <t>Měření intenzity osvětlení instalovaného v rozsahu 1 000 m2 zjišťované plochy</t>
  </si>
  <si>
    <t>-736151248</t>
  </si>
  <si>
    <t>560</t>
  </si>
  <si>
    <t>7499151010</t>
  </si>
  <si>
    <t>Dokončovací práce na elektrickém zařízení</t>
  </si>
  <si>
    <t>105669688</t>
  </si>
  <si>
    <t>561</t>
  </si>
  <si>
    <t>7499151020</t>
  </si>
  <si>
    <t>Dokončovací práce úprava zapojení stávajících kabelových skříní/rozvaděčů</t>
  </si>
  <si>
    <t>-1287700758</t>
  </si>
  <si>
    <t>562</t>
  </si>
  <si>
    <t>7499151030</t>
  </si>
  <si>
    <t>Dokončovací práce zkušební provoz</t>
  </si>
  <si>
    <t>-1075692124</t>
  </si>
  <si>
    <t>563</t>
  </si>
  <si>
    <t>7499251010</t>
  </si>
  <si>
    <t>Montáž bezpečnostní tabulky výstražné nebo označovací</t>
  </si>
  <si>
    <t>-357288803</t>
  </si>
  <si>
    <t>564</t>
  </si>
  <si>
    <t>9901000300</t>
  </si>
  <si>
    <t>Doprava obousměrná (např. dodávek z vlastních zásob zhotovitele nebo objednatele nebo výzisku) mechanizací o nosnosti do 3,5 t elektrosoučástek, montážního materiálu, kameniva, písku, dlažebních kostek, suti, atd. do 30 km</t>
  </si>
  <si>
    <t>-1220391179</t>
  </si>
  <si>
    <t>P</t>
  </si>
  <si>
    <t>Poznámka k položce:_x000D_
Měrnou jednotkou je kus stroje.</t>
  </si>
  <si>
    <t>565</t>
  </si>
  <si>
    <t>9901000500</t>
  </si>
  <si>
    <t>Doprava obousměrná (např. dodávek z vlastních zásob zhotovitele nebo objednatele nebo výzisku) mechanizací o nosnosti do 3,5 t elektrosoučástek, montážního materiálu, kameniva, písku, dlažebních kostek, suti, atd. do 60 km</t>
  </si>
  <si>
    <t>1226908864</t>
  </si>
  <si>
    <t>566</t>
  </si>
  <si>
    <t>9901000600</t>
  </si>
  <si>
    <t>Doprava obousměrná (např. dodávek z vlastních zásob zhotovitele nebo objednatele nebo výzisku) mechanizací o nosnosti do 3,5 t elektrosoučástek, montážního materiálu, kameniva, písku, dlažebních kostek, suti, atd. do 80 km</t>
  </si>
  <si>
    <t>697220095</t>
  </si>
  <si>
    <t>567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</si>
  <si>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</si>
  <si>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</si>
  <si>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1105542287</t>
  </si>
  <si>
    <t>568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</si>
  <si>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</si>
  <si>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</si>
  <si>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1128017381</t>
  </si>
  <si>
    <t>569</t>
  </si>
  <si>
    <t>9902100100</t>
  </si>
  <si>
    <t>Doprava obousměrná (např. dodávek z vlastních zásob zhotovitele nebo objednatele nebo výzisku) mechanizací o nosnosti přes 3,5 t sypanin (kameniva, písku, suti, dlažebních kostek, atd.) do 10 km</t>
  </si>
  <si>
    <t>t</t>
  </si>
  <si>
    <t>-540908629</t>
  </si>
  <si>
    <t>Poznámka k položce:_x000D_
Měrnou jednotkou je t přepravovaného materiálu.</t>
  </si>
  <si>
    <t>570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</si>
  <si>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</si>
  <si>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</si>
  <si>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-1099515013</t>
  </si>
  <si>
    <t>571</t>
  </si>
  <si>
    <t>9902109100</t>
  </si>
  <si>
    <t>Doprava obousměrná (např. dodávek z vlastních zásob zhotovitele nebo objednatele nebo výzisku) mechanizací o nosnosti přes 3,5 t sypanin (kameniva, písku, suti, dlažebních kostek, atd.) příplatek za každý další 1 km</t>
  </si>
  <si>
    <t>-1982246157</t>
  </si>
  <si>
    <t>572</t>
  </si>
  <si>
    <t>9902200700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</si>
  <si>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100 km</t>
  </si>
  <si>
    <t>-553051642</t>
  </si>
  <si>
    <t>573</t>
  </si>
  <si>
    <t>9902900200</t>
  </si>
  <si>
    <t>Naložení objemnějšího kusového materiálu, vybouraných hmot</t>
  </si>
  <si>
    <t>815422464</t>
  </si>
  <si>
    <t>574</t>
  </si>
  <si>
    <t>9903100100</t>
  </si>
  <si>
    <t>Přeprava mechanizace na místo prováděných prací o hmotnosti do 12 t přes 50 do 100 km</t>
  </si>
  <si>
    <t>596666559</t>
  </si>
  <si>
    <t>575</t>
  </si>
  <si>
    <t>M</t>
  </si>
  <si>
    <t>7491100110</t>
  </si>
  <si>
    <t>Trubková vedení Ohebné elektroinstalační trubky KOPOFLEX  40 rudá</t>
  </si>
  <si>
    <t>-830359152</t>
  </si>
  <si>
    <t>576</t>
  </si>
  <si>
    <t>7491100120</t>
  </si>
  <si>
    <t>Trubková vedení Ohebné elektroinstalační trubky KOPOFLEX  50 rudá</t>
  </si>
  <si>
    <t>1934315619</t>
  </si>
  <si>
    <t>577</t>
  </si>
  <si>
    <t>7491100130</t>
  </si>
  <si>
    <t>Trubková vedení Ohebné elektroinstalační trubky KOPOFLEX 110 rudá</t>
  </si>
  <si>
    <t>-1191045083</t>
  </si>
  <si>
    <t>578</t>
  </si>
  <si>
    <t>7491100190</t>
  </si>
  <si>
    <t>Trubková vedení Ohebné elektroinstalační trubky KOPOFLEX 125 rudá</t>
  </si>
  <si>
    <t>-1074939471</t>
  </si>
  <si>
    <t>579</t>
  </si>
  <si>
    <t>7491100200</t>
  </si>
  <si>
    <t>Trubková vedení Ohebné elektroinstalační trubky KOPOFLEX  63 rudá</t>
  </si>
  <si>
    <t>980652627</t>
  </si>
  <si>
    <t>580</t>
  </si>
  <si>
    <t>7491100230</t>
  </si>
  <si>
    <t>Trubková vedení Ohebné elektroinstalační trubky KOPOFLEX 160 rudá</t>
  </si>
  <si>
    <t>-1194695016</t>
  </si>
  <si>
    <t>581</t>
  </si>
  <si>
    <t>7491100280</t>
  </si>
  <si>
    <t>Trubková vedení Pevné elektroinstalační trubky 4025 pr.25 750N tm.šedá</t>
  </si>
  <si>
    <t>433947987</t>
  </si>
  <si>
    <t>582</t>
  </si>
  <si>
    <t>7491100310</t>
  </si>
  <si>
    <t>Trubková vedení Pevné elektroinstalační trubky 8040 pr.40 1250N PVC černá</t>
  </si>
  <si>
    <t>783947343</t>
  </si>
  <si>
    <t>583</t>
  </si>
  <si>
    <t>7491100340</t>
  </si>
  <si>
    <t>Trubková vedení Pevné elektroinstalační trubky 8020 pr.20 1250N PVC černá</t>
  </si>
  <si>
    <t>-469995693</t>
  </si>
  <si>
    <t>584</t>
  </si>
  <si>
    <t>7491100450</t>
  </si>
  <si>
    <t>Trubková vedení Kovové elektroinstalační trubky 6042 pr.42 panc.lak.se záv.</t>
  </si>
  <si>
    <t>-551355944</t>
  </si>
  <si>
    <t>585</t>
  </si>
  <si>
    <t>7491100470</t>
  </si>
  <si>
    <t>Trubková vedení Kovové elektroinstalační trubky 6021 ZNM pr.21 panc.se záv.</t>
  </si>
  <si>
    <t>-622737760</t>
  </si>
  <si>
    <t>586</t>
  </si>
  <si>
    <t>7491400020</t>
  </si>
  <si>
    <t>Kabelové rošty a žlaby Elektroinstalační lišty a kabelové žlaby Lišta LV 18x13 vkládací bílá 3m</t>
  </si>
  <si>
    <t>-2003054530</t>
  </si>
  <si>
    <t>587</t>
  </si>
  <si>
    <t>7491400030</t>
  </si>
  <si>
    <t>Kabelové rošty a žlaby Elektroinstalační lišty a kabelové žlaby Lišta LV 24x22 vkládací bílá 3m</t>
  </si>
  <si>
    <t>412660525</t>
  </si>
  <si>
    <t>588</t>
  </si>
  <si>
    <t>7491400040</t>
  </si>
  <si>
    <t>Kabelové rošty a žlaby Elektroinstalační lišty a kabelové žlaby Lišta LV 40x15 vkládací bílá 3m</t>
  </si>
  <si>
    <t>1433186975</t>
  </si>
  <si>
    <t>589</t>
  </si>
  <si>
    <t>7491400120</t>
  </si>
  <si>
    <t>Kabelové rošty a žlaby Elektroinstalační lišty a kabelové žlaby Lišta LHD 20x20 vkládací bílá 3m</t>
  </si>
  <si>
    <t>-1681994717</t>
  </si>
  <si>
    <t>590</t>
  </si>
  <si>
    <t>7491400310</t>
  </si>
  <si>
    <t>Kabelové rošty a žlaby Elektroinstalační lišty a kabelové žlaby Lišta LH 60x40 vkládací bílá 2m</t>
  </si>
  <si>
    <t>480624946</t>
  </si>
  <si>
    <t>591</t>
  </si>
  <si>
    <t>7491201160</t>
  </si>
  <si>
    <t>Elektroinstalační materiál Elektroinstalační krabice a rozvodky Bez zapojení Krabice KO 97/5 kruhová odb.</t>
  </si>
  <si>
    <t>-1279607018</t>
  </si>
  <si>
    <t>592</t>
  </si>
  <si>
    <t>7491201210</t>
  </si>
  <si>
    <t>Elektroinstalační materiál Elektroinstalační krabice a rozvodky Bez zapojení Krabice KT 250 rozvodná</t>
  </si>
  <si>
    <t>-544922892</t>
  </si>
  <si>
    <t>593</t>
  </si>
  <si>
    <t>7491201450</t>
  </si>
  <si>
    <t>Elektroinstalační materiál Elektroinstalační krabice a rozvodky Bez zapojení Krabice 8117</t>
  </si>
  <si>
    <t>-1740069171</t>
  </si>
  <si>
    <t>594</t>
  </si>
  <si>
    <t>7491201550</t>
  </si>
  <si>
    <t>Elektroinstalační materiál Elektroinstalační krabice a rozvodky Bez zapojení Krabicová rozvodka 6455-11, acidur, IP67 5P</t>
  </si>
  <si>
    <t>440602432</t>
  </si>
  <si>
    <t>595</t>
  </si>
  <si>
    <t>7491205691</t>
  </si>
  <si>
    <t>Elektroinstalační materiál Zásuvky instalační Zásuvka 3-pól 1230V/16A IP44 vestavná</t>
  </si>
  <si>
    <t>-1142144711</t>
  </si>
  <si>
    <t>596</t>
  </si>
  <si>
    <t>7491205700</t>
  </si>
  <si>
    <t>Elektroinstalační materiál Zásuvky instalační Zásuvka3 fázová 400V/32A montáž do rozváděče, 5 pólová</t>
  </si>
  <si>
    <t>-1250079523</t>
  </si>
  <si>
    <t>597</t>
  </si>
  <si>
    <t>7491403280</t>
  </si>
  <si>
    <t>Kabelové rošty a žlaby Kabelové žlaby drátěné, pozinkované MERKUR 150/50 M2 galv.zinek</t>
  </si>
  <si>
    <t>1288559641</t>
  </si>
  <si>
    <t>598</t>
  </si>
  <si>
    <t>7491403330</t>
  </si>
  <si>
    <t>Kabelové rošty a žlaby Kabelové žlaby drátěné, pozinkované MERKUR 500/50 M2 galv.zinek</t>
  </si>
  <si>
    <t>2068723665</t>
  </si>
  <si>
    <t>599</t>
  </si>
  <si>
    <t>7491403340</t>
  </si>
  <si>
    <t>Kabelové rošty a žlaby Kabelové žlaby drátěné, pozinkované MERKUR 100/100 M2 galv.zinek</t>
  </si>
  <si>
    <t>-51424690</t>
  </si>
  <si>
    <t>600</t>
  </si>
  <si>
    <t>7491403440</t>
  </si>
  <si>
    <t>Kabelové rošty a žlaby Kabelové žlaby plechové, pozinkované Průchodka P 16 pro žlaby</t>
  </si>
  <si>
    <t>-93076961</t>
  </si>
  <si>
    <t>601</t>
  </si>
  <si>
    <t>7491403460</t>
  </si>
  <si>
    <t>Kabelové rošty a žlaby Kabelové žlaby plechové, pozinkované Průchodka P 29 pro žlaby</t>
  </si>
  <si>
    <t>835651917</t>
  </si>
  <si>
    <t>602</t>
  </si>
  <si>
    <t>7491600110</t>
  </si>
  <si>
    <t>Uzemnění Vnitřní Svorka OBO 1801 ekvipotenciální</t>
  </si>
  <si>
    <t>-188425977</t>
  </si>
  <si>
    <t>603</t>
  </si>
  <si>
    <t>7491600120</t>
  </si>
  <si>
    <t>Uzemnění Vnější Sada pro společné uzemnění vodičů (2 montážní lišty, 1 m uzemňovací tyč) bez svorek</t>
  </si>
  <si>
    <t>1547200813</t>
  </si>
  <si>
    <t>604</t>
  </si>
  <si>
    <t>7491600150</t>
  </si>
  <si>
    <t>Uzemnění Vnější Tab."ZN.UZEMNĚNÍ"výstr.samolep.(pásek 6</t>
  </si>
  <si>
    <t>497427663</t>
  </si>
  <si>
    <t>605</t>
  </si>
  <si>
    <t>7491600160</t>
  </si>
  <si>
    <t>Uzemnění Vnější Návlečka OS 06  symbol</t>
  </si>
  <si>
    <t>-707008549</t>
  </si>
  <si>
    <t>606</t>
  </si>
  <si>
    <t>7491600170</t>
  </si>
  <si>
    <t>Uzemnění Vnější Tab. "30-B" bezpečnostní</t>
  </si>
  <si>
    <t>1176770628</t>
  </si>
  <si>
    <t>607</t>
  </si>
  <si>
    <t>7491600180</t>
  </si>
  <si>
    <t>Uzemnění Vnější Uzemňovací vedení v zemi, páskem FeZn do 120 mm2</t>
  </si>
  <si>
    <t>1554524454</t>
  </si>
  <si>
    <t>608</t>
  </si>
  <si>
    <t>7491600190</t>
  </si>
  <si>
    <t>Uzemnění Vnější Uzemňovací vedení v zemi, kruhovým vodičem FeZn do D=10 mm</t>
  </si>
  <si>
    <t>-652434569</t>
  </si>
  <si>
    <t>609</t>
  </si>
  <si>
    <t>7491600200</t>
  </si>
  <si>
    <t>Uzemnění Vnější Pásek pozink. FeZn 30x4</t>
  </si>
  <si>
    <t>-1481934896</t>
  </si>
  <si>
    <t>610</t>
  </si>
  <si>
    <t>7491600210</t>
  </si>
  <si>
    <t>Uzemnění Vnější Deska zemnící ZD01</t>
  </si>
  <si>
    <t>1965840780</t>
  </si>
  <si>
    <t>611</t>
  </si>
  <si>
    <t>7491600220</t>
  </si>
  <si>
    <t>Uzemnění Vnější Deska zemnící ZD01a</t>
  </si>
  <si>
    <t>1853182171</t>
  </si>
  <si>
    <t>612</t>
  </si>
  <si>
    <t>7491600230</t>
  </si>
  <si>
    <t>Uzemnění Vnější Deska zemnící ZD02</t>
  </si>
  <si>
    <t>-1808247356</t>
  </si>
  <si>
    <t>613</t>
  </si>
  <si>
    <t>7491600240</t>
  </si>
  <si>
    <t>Uzemnění Vnější Tyč ZT 1,0t Tprofil zemnící</t>
  </si>
  <si>
    <t>-1600051676</t>
  </si>
  <si>
    <t>614</t>
  </si>
  <si>
    <t>7491600250</t>
  </si>
  <si>
    <t>Uzemnění Vnější Tyč ZT 1.5k K- kříž zemnící</t>
  </si>
  <si>
    <t>584556402</t>
  </si>
  <si>
    <t>615</t>
  </si>
  <si>
    <t>7491600260</t>
  </si>
  <si>
    <t>Uzemnění Vnější Tyč ZT 1,5t T-profil zemnící</t>
  </si>
  <si>
    <t>1424627111</t>
  </si>
  <si>
    <t>616</t>
  </si>
  <si>
    <t>7491600520</t>
  </si>
  <si>
    <t>Uzemnění Hromosvodné vedení Drát uzem. FeZn pozink. pr.10</t>
  </si>
  <si>
    <t>-1798327604</t>
  </si>
  <si>
    <t>617</t>
  </si>
  <si>
    <t>7491600540</t>
  </si>
  <si>
    <t>Uzemnění Hromosvodné vedení Drát uzem. FeZn pozink. pr. 8</t>
  </si>
  <si>
    <t>-1591599667</t>
  </si>
  <si>
    <t>618</t>
  </si>
  <si>
    <t>7491601340</t>
  </si>
  <si>
    <t>Uzemnění Hromosvodné vedení Svorka SK</t>
  </si>
  <si>
    <t>2020623795</t>
  </si>
  <si>
    <t>619</t>
  </si>
  <si>
    <t>7491601410</t>
  </si>
  <si>
    <t>Uzemnění Hromosvodné vedení Svorka SP</t>
  </si>
  <si>
    <t>-1993882636</t>
  </si>
  <si>
    <t>620</t>
  </si>
  <si>
    <t>7491601450</t>
  </si>
  <si>
    <t>Uzemnění Hromosvodné vedení Svorka SR 2b</t>
  </si>
  <si>
    <t>1625765005</t>
  </si>
  <si>
    <t>621</t>
  </si>
  <si>
    <t>7491601490</t>
  </si>
  <si>
    <t>Uzemnění Hromosvodné vedení Svorka SS</t>
  </si>
  <si>
    <t>1189969066</t>
  </si>
  <si>
    <t>622</t>
  </si>
  <si>
    <t>7491601740</t>
  </si>
  <si>
    <t>Uzemnění Hromosvodné vedení Svorka SZ - litina</t>
  </si>
  <si>
    <t>-80869280</t>
  </si>
  <si>
    <t>623</t>
  </si>
  <si>
    <t>7492103230</t>
  </si>
  <si>
    <t>Spojovací vedení, podpěrné izolátory Spojky, ukončení pasu, ostatní Spojka SVCZC 16 AL smršťovací</t>
  </si>
  <si>
    <t>189362719</t>
  </si>
  <si>
    <t>624</t>
  </si>
  <si>
    <t>7492103240</t>
  </si>
  <si>
    <t>Spojovací vedení, podpěrné izolátory Spojky, ukončení pasu, ostatní Spojka SVCZC 16 CU smršťovací</t>
  </si>
  <si>
    <t>-1713216623</t>
  </si>
  <si>
    <t>625</t>
  </si>
  <si>
    <t>7492103250</t>
  </si>
  <si>
    <t>Spojovací vedení, podpěrné izolátory Spojky, ukončení pasu, ostatní Spojka SVCZC 25 AL smršťovací</t>
  </si>
  <si>
    <t>-1234457290</t>
  </si>
  <si>
    <t>626</t>
  </si>
  <si>
    <t>7492103260</t>
  </si>
  <si>
    <t>Spojovací vedení, podpěrné izolátory Spojky, ukončení pasu, ostatní Spojka SVCZC 25 CU smršťovací</t>
  </si>
  <si>
    <t>-1358914284</t>
  </si>
  <si>
    <t>627</t>
  </si>
  <si>
    <t>7492103270</t>
  </si>
  <si>
    <t>Spojovací vedení, podpěrné izolátory Spojky, ukončení pasu, ostatní Spojka SVCZC 35 AL smršťovací</t>
  </si>
  <si>
    <t>422802513</t>
  </si>
  <si>
    <t>628</t>
  </si>
  <si>
    <t>7492103280</t>
  </si>
  <si>
    <t>Spojovací vedení, podpěrné izolátory Spojky, ukončení pasu, ostatní Spojka SVCZC 35 CU smršťovací</t>
  </si>
  <si>
    <t>934174350</t>
  </si>
  <si>
    <t>629</t>
  </si>
  <si>
    <t>7492103290</t>
  </si>
  <si>
    <t>Spojovací vedení, podpěrné izolátory Spojky, ukončení pasu, ostatní Spojka SVCZC 50 AL smršťovací</t>
  </si>
  <si>
    <t>1445600548</t>
  </si>
  <si>
    <t>630</t>
  </si>
  <si>
    <t>7492103300</t>
  </si>
  <si>
    <t>Spojovací vedení, podpěrné izolátory Spojky, ukončení pasu, ostatní Spojka SVCZC 50 CU smršťovací</t>
  </si>
  <si>
    <t>-1020783874</t>
  </si>
  <si>
    <t>631</t>
  </si>
  <si>
    <t>7492103310</t>
  </si>
  <si>
    <t>Spojovací vedení, podpěrné izolátory Spojky, ukončení pasu, ostatní Spojka SVCZC 70 AL smršťovací</t>
  </si>
  <si>
    <t>-307396708</t>
  </si>
  <si>
    <t>632</t>
  </si>
  <si>
    <t>7492103370</t>
  </si>
  <si>
    <t>Spojovací vedení, podpěrné izolátory Spojky, ukončení pasu, ostatní Spojka SVCZC 240 CU smršťovací</t>
  </si>
  <si>
    <t>-1419893797</t>
  </si>
  <si>
    <t>633</t>
  </si>
  <si>
    <t>7492103400</t>
  </si>
  <si>
    <t>Spojovací vedení, podpěrné izolátory Spojky, ukončení pasu, ostatní Spojka SVCZV 5x4 -6</t>
  </si>
  <si>
    <t>1277266016</t>
  </si>
  <si>
    <t>634</t>
  </si>
  <si>
    <t>7492103410</t>
  </si>
  <si>
    <t>Spojovací vedení, podpěrné izolátory Spojky, ukončení pasu, ostatní Spojka SVCZC 10 CU smršťovací</t>
  </si>
  <si>
    <t>-1377983092</t>
  </si>
  <si>
    <t>635</t>
  </si>
  <si>
    <t>7492103550</t>
  </si>
  <si>
    <t>Spojovací vedení, podpěrné izolátory Spojky, ukončení pasu, ostatní Spojka SVCZ-S4-1 4x6-4-35mm2 AL+Cu</t>
  </si>
  <si>
    <t>-1838809173</t>
  </si>
  <si>
    <t>636</t>
  </si>
  <si>
    <t>7492103560</t>
  </si>
  <si>
    <t>Spojovací vedení, podpěrné izolátory Spojky, ukončení pasu, ostatní Spojka SVCZ-S4-2 4x50-4x95mm2 AL+Cu</t>
  </si>
  <si>
    <t>224839481</t>
  </si>
  <si>
    <t>637</t>
  </si>
  <si>
    <t>7492103580</t>
  </si>
  <si>
    <t>Spojovací vedení, podpěrné izolátory Spojky, ukončení pasu, ostatní Spojka SVCZ-S5-0 5x2,5-5x6mm2 AL+Cu</t>
  </si>
  <si>
    <t>-1197230564</t>
  </si>
  <si>
    <t>638</t>
  </si>
  <si>
    <t>7492103590</t>
  </si>
  <si>
    <t>Spojovací vedení, podpěrné izolátory Spojky, ukončení pasu, ostatní Spojka SVCZ-S5-1 5x10-5x35mm2 AL+Cu</t>
  </si>
  <si>
    <t>444525006</t>
  </si>
  <si>
    <t>639</t>
  </si>
  <si>
    <t>7492103630</t>
  </si>
  <si>
    <t>Spojovací vedení, podpěrné izolátory Spojky, ukončení pasu, ostatní Spojka SVCZC 95 AL smršťovací</t>
  </si>
  <si>
    <t>-962345028</t>
  </si>
  <si>
    <t>640</t>
  </si>
  <si>
    <t>7492103640</t>
  </si>
  <si>
    <t>Spojovací vedení, podpěrné izolátory Spojky, ukončení pasu, ostatní Spojka SVCZC 120 AL smršťovací</t>
  </si>
  <si>
    <t>-1757686253</t>
  </si>
  <si>
    <t>641</t>
  </si>
  <si>
    <t>7492103650</t>
  </si>
  <si>
    <t>Spojovací vedení, podpěrné izolátory Spojky, ukončení pasu, ostatní Spojka SVCZC 150 AL smršťovací</t>
  </si>
  <si>
    <t>1391737939</t>
  </si>
  <si>
    <t>642</t>
  </si>
  <si>
    <t>7492103660</t>
  </si>
  <si>
    <t>Spojovací vedení, podpěrné izolátory Spojky, ukončení pasu, ostatní Spojka SVCZC 185 AL smršťovací</t>
  </si>
  <si>
    <t>-1458732256</t>
  </si>
  <si>
    <t>643</t>
  </si>
  <si>
    <t>7492103670</t>
  </si>
  <si>
    <t>Spojovací vedení, podpěrné izolátory Spojky, ukončení pasu, ostatní Spojka SVCZC 240 AL smršťovací</t>
  </si>
  <si>
    <t>-1907861803</t>
  </si>
  <si>
    <t>644</t>
  </si>
  <si>
    <t>7492204780</t>
  </si>
  <si>
    <t>Venkovní vedení nn Vodiče a závěsné kabely AYKYz 4J16(4Bx16)</t>
  </si>
  <si>
    <t>2038428860</t>
  </si>
  <si>
    <t>645</t>
  </si>
  <si>
    <t>7492204790</t>
  </si>
  <si>
    <t>Venkovní vedení nn Vodiče a závěsné kabely AYKYz 4J25(4Bx25)</t>
  </si>
  <si>
    <t>317502672</t>
  </si>
  <si>
    <t>646</t>
  </si>
  <si>
    <t>7492400200</t>
  </si>
  <si>
    <t>Kabely, vodiče - vn Kabely do 6kV včetně - izolace pryžová 6-CHBU 1x120 - 1x150 mm2,  kabel silový ( bez kabelových příchytek )</t>
  </si>
  <si>
    <t>857633556</t>
  </si>
  <si>
    <t>648</t>
  </si>
  <si>
    <t>7492400460</t>
  </si>
  <si>
    <t>Kabely, vodiče - vn Kabely nad 22kV Označovací štítek na kabel (100 ks)</t>
  </si>
  <si>
    <t>sada</t>
  </si>
  <si>
    <t>599246167</t>
  </si>
  <si>
    <t>649</t>
  </si>
  <si>
    <t>7492500010</t>
  </si>
  <si>
    <t>Kabely, vodiče, šňůry Cu - nn Vodič jednožílový Cu, plastová izolace H07V-U 16 černý (CY)</t>
  </si>
  <si>
    <t>829856161</t>
  </si>
  <si>
    <t>650</t>
  </si>
  <si>
    <t>7492500020</t>
  </si>
  <si>
    <t>Kabely, vodiče, šňůry Cu - nn Vodič jednožílový Cu, plastová izolace H07V-U 16 žz (CY)</t>
  </si>
  <si>
    <t>1535916315</t>
  </si>
  <si>
    <t>651</t>
  </si>
  <si>
    <t>7492500260</t>
  </si>
  <si>
    <t>Kabely, vodiče, šňůry Cu - nn Vodič jednožílový Cu, plastová izolace H07V-U 2,5 černý (CY)</t>
  </si>
  <si>
    <t>-1580437476</t>
  </si>
  <si>
    <t>652</t>
  </si>
  <si>
    <t>7492500290</t>
  </si>
  <si>
    <t>Kabely, vodiče, šňůry Cu - nn Vodič jednožílový Cu, plastová izolace H07V-U 2,5 sv.modrý (CY)</t>
  </si>
  <si>
    <t>1331389553</t>
  </si>
  <si>
    <t>653</t>
  </si>
  <si>
    <t>7492500300</t>
  </si>
  <si>
    <t>Kabely, vodiče, šňůry Cu - nn Vodič jednožílový Cu, plastová izolace H07V-U 2,5 zž (CY)</t>
  </si>
  <si>
    <t>-1465807631</t>
  </si>
  <si>
    <t>654</t>
  </si>
  <si>
    <t>7492501050</t>
  </si>
  <si>
    <t>Kabely, vodiče, šňůry Cu - nn Vodič jednožílový Cu, plastová izolace H07V-K 2,5 černý (CYA)</t>
  </si>
  <si>
    <t>-1132424192</t>
  </si>
  <si>
    <t>655</t>
  </si>
  <si>
    <t>7492501080</t>
  </si>
  <si>
    <t>Kabely, vodiče, šňůry Cu - nn Vodič jednožílový Cu, plastová izolace H07V-K 2,5 sv.modrý (CYA)</t>
  </si>
  <si>
    <t>425371313</t>
  </si>
  <si>
    <t>656</t>
  </si>
  <si>
    <t>7492501110</t>
  </si>
  <si>
    <t>Kabely, vodiče, šňůry Cu - nn Vodič jednožílový Cu, plastová izolace H07V-K 2,5 zž (CYA)</t>
  </si>
  <si>
    <t>-1994666055</t>
  </si>
  <si>
    <t>657</t>
  </si>
  <si>
    <t>7492501230</t>
  </si>
  <si>
    <t>Kabely, vodiče, šňůry Cu - nn Vodič jednožílový Cu, plastová izolace H07V-K 50 černý (CYA)</t>
  </si>
  <si>
    <t>46668268</t>
  </si>
  <si>
    <t>658</t>
  </si>
  <si>
    <t>7492501240</t>
  </si>
  <si>
    <t>Kabely, vodiče, šňůry Cu - nn Vodič jednožílový Cu, plastová izolace H07V-K 50 žz (CYA)</t>
  </si>
  <si>
    <t>431279561</t>
  </si>
  <si>
    <t>659</t>
  </si>
  <si>
    <t>7492501250</t>
  </si>
  <si>
    <t>Kabely, vodiče, šňůry Cu - nn Vodič jednožílový Cu, plastová izolace H07V-K 6 černý (CYA)</t>
  </si>
  <si>
    <t>-498634334</t>
  </si>
  <si>
    <t>660</t>
  </si>
  <si>
    <t>7492501280</t>
  </si>
  <si>
    <t>Kabely, vodiče, šňůry Cu - nn Vodič jednožílový Cu, plastová izolace H07V-K 6 sv.modrý (CYA)</t>
  </si>
  <si>
    <t>1923830209</t>
  </si>
  <si>
    <t>661</t>
  </si>
  <si>
    <t>7492501300</t>
  </si>
  <si>
    <t>Kabely, vodiče, šňůry Cu - nn Vodič jednožílový Cu, plastová izolace H07V-K 6 žz (CYA)</t>
  </si>
  <si>
    <t>-892944122</t>
  </si>
  <si>
    <t>662</t>
  </si>
  <si>
    <t>7492501670</t>
  </si>
  <si>
    <t>Kabely, vodiče, šňůry Cu - nn Kabel silový Cu pro pohyblivé přívody, izolace pryžová H05VV-F 1,5 (CYSY 3Cx1,5)  do osv. stožárů</t>
  </si>
  <si>
    <t>-1152746785</t>
  </si>
  <si>
    <t>663</t>
  </si>
  <si>
    <t>7492501680</t>
  </si>
  <si>
    <t>Kabely, vodiče, šňůry Cu - nn Kabel silový 2 a 3-žílový Cu, plastová izolace CYKY 2Ax1,5</t>
  </si>
  <si>
    <t>197142104</t>
  </si>
  <si>
    <t>664</t>
  </si>
  <si>
    <t>7492501690</t>
  </si>
  <si>
    <t>Kabely, vodiče, šňůry Cu - nn Kabel silový 2 a 3-žílový Cu, plastová izolace CYKY 2O1,5 (2Dx1,5)</t>
  </si>
  <si>
    <t>1011947407</t>
  </si>
  <si>
    <t>665</t>
  </si>
  <si>
    <t>7492501700</t>
  </si>
  <si>
    <t>Kabely, vodiče, šňůry Cu - nn Kabel silový 2 a 3-žílový Cu, plastová izolace CYKY 2O2,5 (2Dx2,5)</t>
  </si>
  <si>
    <t>-1575546118</t>
  </si>
  <si>
    <t>666</t>
  </si>
  <si>
    <t>7492501710</t>
  </si>
  <si>
    <t>Kabely, vodiče, šňůry Cu - nn Kabel silový 2 a 3-žílový Cu, plastová izolace CYKY 2O4 (2Dx4)</t>
  </si>
  <si>
    <t>6136859</t>
  </si>
  <si>
    <t>667</t>
  </si>
  <si>
    <t>7492501720</t>
  </si>
  <si>
    <t>Kabely, vodiče, šňůry Cu - nn Kabel silový 2 a 3-žílový Cu, plastová izolace CYKY 3J4 (3Cx 4)</t>
  </si>
  <si>
    <t>-1468977849</t>
  </si>
  <si>
    <t>668</t>
  </si>
  <si>
    <t>7492501730</t>
  </si>
  <si>
    <t>Kabely, vodiče, šňůry Cu - nn Kabel silový 2 a 3-žílový Cu, plastová izolace CYKY 3J6 (3Cx 6)</t>
  </si>
  <si>
    <t>1458750184</t>
  </si>
  <si>
    <t>669</t>
  </si>
  <si>
    <t>7492501740</t>
  </si>
  <si>
    <t>Kabely, vodiče, šňůry Cu - nn Kabel silový 2 a 3-žílový Cu, plastová izolace CYKY 3O1,5 (3Ax1,5)</t>
  </si>
  <si>
    <t>-1724163522</t>
  </si>
  <si>
    <t>670</t>
  </si>
  <si>
    <t>7492501750</t>
  </si>
  <si>
    <t>Kabely, vodiče, šňůry Cu - nn Kabel silový 2 a 3-žílový Cu, plastová izolace CYKY 3O2,5 (3Ax2,5)</t>
  </si>
  <si>
    <t>706103281</t>
  </si>
  <si>
    <t>671</t>
  </si>
  <si>
    <t>7492501760</t>
  </si>
  <si>
    <t>Kabely, vodiče, šňůry Cu - nn Kabel silový 2 a 3-žílový Cu, plastová izolace CYKY 3J1,5  (3Cx 1,5)</t>
  </si>
  <si>
    <t>346852511</t>
  </si>
  <si>
    <t>672</t>
  </si>
  <si>
    <t>7492501770</t>
  </si>
  <si>
    <t>Kabely, vodiče, šňůry Cu - nn Kabel silový 2 a 3-žílový Cu, plastová izolace CYKY 3J2,5  (3Cx 2,5)</t>
  </si>
  <si>
    <t>338451966</t>
  </si>
  <si>
    <t>673</t>
  </si>
  <si>
    <t>7492501870</t>
  </si>
  <si>
    <t>Kabely, vodiče, šňůry Cu - nn Kabel silový 4 a 5-žílový Cu, plastová izolace CYKY 4J10 (4Bx10)</t>
  </si>
  <si>
    <t>468618887</t>
  </si>
  <si>
    <t>674</t>
  </si>
  <si>
    <t>7492501880</t>
  </si>
  <si>
    <t>Kabely, vodiče, šňůry Cu - nn Kabel silový 4 a 5-žílový Cu, plastová izolace CYKY 4J16 (4Bx16)</t>
  </si>
  <si>
    <t>-1019377081</t>
  </si>
  <si>
    <t>675</t>
  </si>
  <si>
    <t>7492501890</t>
  </si>
  <si>
    <t>Kabely, vodiče, šňůry Cu - nn Kabel silový 4 a 5-žílový Cu, plastová izolace CYKY 4J1,5 (4Bx1,5)</t>
  </si>
  <si>
    <t>204033542</t>
  </si>
  <si>
    <t>676</t>
  </si>
  <si>
    <t>7492501900</t>
  </si>
  <si>
    <t>Kabely, vodiče, šňůry Cu - nn Kabel silový 4 a 5-žílový Cu, plastová izolace CYKY 4J25 (4Bx25)</t>
  </si>
  <si>
    <t>-920040169</t>
  </si>
  <si>
    <t>677</t>
  </si>
  <si>
    <t>7492501901</t>
  </si>
  <si>
    <t>Kabely, vodiče, šňůry Cu - nn Kabel silový 4 a 5-žílový Cu, plastová izolace CYKY 4J35 (4Bx35)</t>
  </si>
  <si>
    <t>-2063278629</t>
  </si>
  <si>
    <t>678</t>
  </si>
  <si>
    <t>7492501910</t>
  </si>
  <si>
    <t>Kabely, vodiče, šňůry Cu - nn Kabel silový 4 a 5-žílový Cu, plastová izolace CYKY 4J2,5 (4Bx2,5)</t>
  </si>
  <si>
    <t>-335287322</t>
  </si>
  <si>
    <t>679</t>
  </si>
  <si>
    <t>7492501920</t>
  </si>
  <si>
    <t>Kabely, vodiče, šňůry Cu - nn Kabel silový 4 a 5-žílový Cu, plastová izolace CYKY 4J4 (4Bx4)</t>
  </si>
  <si>
    <t>-372951427</t>
  </si>
  <si>
    <t>680</t>
  </si>
  <si>
    <t>7492501930</t>
  </si>
  <si>
    <t>Kabely, vodiče, šňůry Cu - nn Kabel silový 4 a 5-žílový Cu, plastová izolace CYKY 4J6 (4Bx6)</t>
  </si>
  <si>
    <t>2057557180</t>
  </si>
  <si>
    <t>681</t>
  </si>
  <si>
    <t>7492501950</t>
  </si>
  <si>
    <t>Kabely, vodiče, šňůry Cu - nn Kabel silový 4 a 5-žílový Cu, plastová izolace CYKY 4O4 (4Dx4)</t>
  </si>
  <si>
    <t>-94484086</t>
  </si>
  <si>
    <t>682</t>
  </si>
  <si>
    <t>7492501980</t>
  </si>
  <si>
    <t>Kabely, vodiče, šňůry Cu - nn Kabel silový 4 a 5-žílový Cu, plastová izolace CYKY 5J10 (5Cx10)</t>
  </si>
  <si>
    <t>-395913264</t>
  </si>
  <si>
    <t>683</t>
  </si>
  <si>
    <t>7492502020</t>
  </si>
  <si>
    <t>Kabely, vodiče, šňůry Cu - nn Kabel silový 4 a 5-žílový Cu, plastová izolace CYKY 5J4 (5Cx4)</t>
  </si>
  <si>
    <t>-2011760392</t>
  </si>
  <si>
    <t>684</t>
  </si>
  <si>
    <t>7492502030</t>
  </si>
  <si>
    <t>Kabely, vodiče, šňůry Cu - nn Kabel silový 4 a 5-žílový Cu, plastová izolace CYKY 5J6 (5Cx6)</t>
  </si>
  <si>
    <t>-460925092</t>
  </si>
  <si>
    <t>685</t>
  </si>
  <si>
    <t>7492502050</t>
  </si>
  <si>
    <t>Kabely, vodiče, šňůry Cu - nn Kabel silový 4 a 5-žílový Cu, plastová izolace CYKY 5J1,5 (5Cx1,5)</t>
  </si>
  <si>
    <t>1011621163</t>
  </si>
  <si>
    <t>686</t>
  </si>
  <si>
    <t>7492502060</t>
  </si>
  <si>
    <t>Kabely, vodiče, šňůry Cu - nn Kabel silový 4 a 5-žílový Cu, plastová izolace CYKY 5J2,5 (5Cx2,5)</t>
  </si>
  <si>
    <t>-359792267</t>
  </si>
  <si>
    <t>687</t>
  </si>
  <si>
    <t>7492502070</t>
  </si>
  <si>
    <t>Kabely, vodiče, šňůry Cu - nn Kabel silový více-žílový Cu, plastová izolace CYKY 19J1,5 (19Cx1,5)</t>
  </si>
  <si>
    <t>-860651025</t>
  </si>
  <si>
    <t>688</t>
  </si>
  <si>
    <t>7492502100</t>
  </si>
  <si>
    <t>Kabely, vodiče, šňůry Cu - nn Kabel silový více-žílový Cu, plastová izolace CYKY 7J2,5 (7Cx2,5)</t>
  </si>
  <si>
    <t>-1706378018</t>
  </si>
  <si>
    <t>689</t>
  </si>
  <si>
    <t>7492502110</t>
  </si>
  <si>
    <t>Kabely, vodiče, šňůry Cu - nn Kabel silový více-žílový Cu, plastová izolace CYKY 7J1,5 (7Cx1,5)</t>
  </si>
  <si>
    <t>535298260</t>
  </si>
  <si>
    <t>690</t>
  </si>
  <si>
    <t>7492502120</t>
  </si>
  <si>
    <t>Kabely, vodiče, šňůry Cu - nn Kabel silový více-žílový Cu, plastová izolace CYKY 7J4 (7Cx4)</t>
  </si>
  <si>
    <t>1544108655</t>
  </si>
  <si>
    <t>691</t>
  </si>
  <si>
    <t>7492502140</t>
  </si>
  <si>
    <t>Kabely, vodiče, šňůry Cu - nn Kabel silový více-žílový Cu, plastová izolace CYKY 12J1,5 (12Cx1,5)</t>
  </si>
  <si>
    <t>1041407148</t>
  </si>
  <si>
    <t>692</t>
  </si>
  <si>
    <t>7492502150</t>
  </si>
  <si>
    <t>Kabely, vodiče, šňůry Cu - nn Kabel silový více-žílový Cu, plastová izolace CYKY 12J2,5  (12Cx2,5)</t>
  </si>
  <si>
    <t>2058317021</t>
  </si>
  <si>
    <t>693</t>
  </si>
  <si>
    <t>7492502160</t>
  </si>
  <si>
    <t>Kabely, vodiče, šňůry Cu - nn Kabel silový více-žílový Cu, plastová izolace CYKY 12J4  (12Cx4)</t>
  </si>
  <si>
    <t>1980543483</t>
  </si>
  <si>
    <t>694</t>
  </si>
  <si>
    <t>7492600140</t>
  </si>
  <si>
    <t>Kabely, vodiče, šňůry Al - nn Kabel silový 4 a 5-žílový, plastová izolace 1-AYKY 3x95+70</t>
  </si>
  <si>
    <t>2048465279</t>
  </si>
  <si>
    <t>695</t>
  </si>
  <si>
    <t>7492600150</t>
  </si>
  <si>
    <t>Kabely, vodiče, šňůry Al - nn Kabel silový 4 a 5-žílový, plastová izolace 1-AYKY 3x120+70</t>
  </si>
  <si>
    <t>1173189603</t>
  </si>
  <si>
    <t>696</t>
  </si>
  <si>
    <t>7492600160</t>
  </si>
  <si>
    <t>Kabely, vodiče, šňůry Al - nn Kabel silový 4 a 5-žílový, plastová izolace 1-AYKY 3x150+70</t>
  </si>
  <si>
    <t>1581617819</t>
  </si>
  <si>
    <t>697</t>
  </si>
  <si>
    <t>7492600180</t>
  </si>
  <si>
    <t>Kabely, vodiče, šňůry Al - nn Kabel silový 4 a 5-žílový, plastová izolace 1-AYKY 3x240+120</t>
  </si>
  <si>
    <t>1640532433</t>
  </si>
  <si>
    <t>698</t>
  </si>
  <si>
    <t>7492600190</t>
  </si>
  <si>
    <t>Kabely, vodiče, šňůry Al - nn Kabel silový 4 a 5-žílový, plastová izolace 1-AYKY 4x16</t>
  </si>
  <si>
    <t>1144283224</t>
  </si>
  <si>
    <t>699</t>
  </si>
  <si>
    <t>7492600200</t>
  </si>
  <si>
    <t>Kabely, vodiče, šňůry Al - nn Kabel silový 4 a 5-žílový, plastová izolace 1-AYKY 4x25</t>
  </si>
  <si>
    <t>-580802190</t>
  </si>
  <si>
    <t>700</t>
  </si>
  <si>
    <t>7492600210</t>
  </si>
  <si>
    <t>Kabely, vodiče, šňůry Al - nn Kabel silový 4 a 5-žílový, plastová izolace 1-AYKY 4x35</t>
  </si>
  <si>
    <t>-1232172916</t>
  </si>
  <si>
    <t>701</t>
  </si>
  <si>
    <t>7492600220</t>
  </si>
  <si>
    <t>Kabely, vodiče, šňůry Al - nn Kabel silový 4 a 5-žílový, plastová izolace 1-AYKY 4x50</t>
  </si>
  <si>
    <t>1371547985</t>
  </si>
  <si>
    <t>702</t>
  </si>
  <si>
    <t>7492600230</t>
  </si>
  <si>
    <t>Kabely, vodiče, šňůry Al - nn Kabel silový 4 a 5-žílový, plastová izolace 1-AYKY 4x70</t>
  </si>
  <si>
    <t>2120811835</t>
  </si>
  <si>
    <t>703</t>
  </si>
  <si>
    <t>7492600240</t>
  </si>
  <si>
    <t>Kabely, vodiče, šňůry Al - nn Kabel silový 4 a 5-žílový, plastová izolace 1-AYKY 4x95</t>
  </si>
  <si>
    <t>1562321996</t>
  </si>
  <si>
    <t>704</t>
  </si>
  <si>
    <t>7492600250</t>
  </si>
  <si>
    <t>Kabely, vodiče, šňůry Al - nn Kabel silový 4 a 5-žílový, plastová izolace 1-AYKY 4x120</t>
  </si>
  <si>
    <t>-1166045015</t>
  </si>
  <si>
    <t>705</t>
  </si>
  <si>
    <t>7492600260</t>
  </si>
  <si>
    <t>Kabely, vodiče, šňůry Al - nn Kabel silový 4 a 5-žílový, plastová izolace 1-AYKY 4x150</t>
  </si>
  <si>
    <t>1384743880</t>
  </si>
  <si>
    <t>706</t>
  </si>
  <si>
    <t>7492600270</t>
  </si>
  <si>
    <t>Kabely, vodiče, šňůry Al - nn Kabel silový 4 a 5-žílový, plastová izolace 1-AYKY 4x185</t>
  </si>
  <si>
    <t>2032330988</t>
  </si>
  <si>
    <t>707</t>
  </si>
  <si>
    <t>7492600280</t>
  </si>
  <si>
    <t>Kabely, vodiče, šňůry Al - nn Kabel silový 4 a 5-žílový, plastová izolace 1-AYKY 4x240</t>
  </si>
  <si>
    <t>379197036</t>
  </si>
  <si>
    <t>708</t>
  </si>
  <si>
    <t>7493100010</t>
  </si>
  <si>
    <t>Venkovní osvětlení Osvětlovací stožáry sklopné výšky do 6 m, žárově zinkovaný, vč. výstroje, stožár nesmí mít dvířka (z důvodu neoprávněného vstupu)</t>
  </si>
  <si>
    <t>406882499</t>
  </si>
  <si>
    <t>Poznámka k položce:_x000D_
přístup ke svorkovnici bude možný až po sklopení stožáru, kdy se dolní část plně otevře a umožní snadný přístup ke svorkovnicím.</t>
  </si>
  <si>
    <t>709</t>
  </si>
  <si>
    <t>7493100030</t>
  </si>
  <si>
    <t>Venkovní osvětlení Osvětlovací stožáry sklopné pro přídavnou montáž rozhlasového zařízení výšky do 6m, žárově zinkovaný, vč. výstroje</t>
  </si>
  <si>
    <t>-2101073867</t>
  </si>
  <si>
    <t>710</t>
  </si>
  <si>
    <t>7493100050</t>
  </si>
  <si>
    <t>Venkovní osvětlení Osvětlovací stožáry sklopné výšky od 7 do 9 m, žárově zinkovaný, vč. Výstroje,stožár nesmí mít dvířka (z důvodu neoprávněného vstupu)</t>
  </si>
  <si>
    <t>1111762035</t>
  </si>
  <si>
    <t>711</t>
  </si>
  <si>
    <t>7493100060</t>
  </si>
  <si>
    <t>Venkovní osvětlení Osvětlovací stožáry sklopné výšky od 10 do 12 m, žárově zinkovaný, vč. výstroje, stožár nesmí mít dvířka (z důvodu neoprávněného vstupu)</t>
  </si>
  <si>
    <t>-1731159889</t>
  </si>
  <si>
    <t>712</t>
  </si>
  <si>
    <t>7493100280</t>
  </si>
  <si>
    <t>Venkovní osvětlení Osvětlovací věže Stožár OST20</t>
  </si>
  <si>
    <t>1329840057</t>
  </si>
  <si>
    <t>713</t>
  </si>
  <si>
    <t>7493100310</t>
  </si>
  <si>
    <t>Venkovní osvětlení Osvětlovací věže OSŽ 20 P Zstožár železniční</t>
  </si>
  <si>
    <t>-1943932563</t>
  </si>
  <si>
    <t>714</t>
  </si>
  <si>
    <t>7493100340</t>
  </si>
  <si>
    <t>Venkovní osvětlení Osvětlovací věže Svorníkový (kotevní) koš pro OSŽ 20P pozinkovaný</t>
  </si>
  <si>
    <t>-1807627008</t>
  </si>
  <si>
    <t>715</t>
  </si>
  <si>
    <t>7493100460</t>
  </si>
  <si>
    <t>Venkovní osvětlení Výložníky pro osvětlovací stožáry Dvouramenný</t>
  </si>
  <si>
    <t>152762713</t>
  </si>
  <si>
    <t>716</t>
  </si>
  <si>
    <t>7493100490</t>
  </si>
  <si>
    <t>Venkovní osvětlení Výložníky pro osvětlovací stožáry SK 1- 500 žár.zinek,sadový</t>
  </si>
  <si>
    <t>-435323343</t>
  </si>
  <si>
    <t>717</t>
  </si>
  <si>
    <t>7493100640</t>
  </si>
  <si>
    <t>Venkovní osvětlení Svítidla pro železnici LED svítidlo o příkonu do 25 W určené pro osvětlení venkovních prostor veřejnosti přístupných (nástupiště, přechody kolejiště) na ŽDC.</t>
  </si>
  <si>
    <t>-1332210793</t>
  </si>
  <si>
    <t>Poznámka k položce:_x000D_
Svítidlo opatřeno difuzorem z plochého tvrzeného skla s minimální pevností IK 6 a vyšší; teplotní ochrana svítidla (LED modulu i předřadníku); chlazení zajištěno pasivními chladiči;  tělo (horní, dolní kryt, příruba….) svítidlo vyrobené z tepelně vodivého</t>
  </si>
  <si>
    <t>718</t>
  </si>
  <si>
    <t>7493100650</t>
  </si>
  <si>
    <t>Venkovní osvětlení Svítidla pro železnici LED svítidlo o příkonu 26 - 35 W určené pro osvětlení venkovních prostor veřejnosti přístupných (nástupiště, přechody kolejiště) na ŽDC.</t>
  </si>
  <si>
    <t>-1322657135</t>
  </si>
  <si>
    <t>719</t>
  </si>
  <si>
    <t>7493100660</t>
  </si>
  <si>
    <t>Venkovní osvětlení Svítidla pro železnici LED svítidlo o příkonu 36 - 55 W určené pro osvětlení venkovních prostor veřejnosti přístupných (nástupiště, přechody kolejiště) na ŽDC.</t>
  </si>
  <si>
    <t>-1413446660</t>
  </si>
  <si>
    <t>720</t>
  </si>
  <si>
    <t>7493100670</t>
  </si>
  <si>
    <t>Venkovní osvětlení Svítidla pro železnici LED svítidlo o příkonu 56 - 100 W určené pro osvětlení venkovních prostor veřejnosti přístupných (nástupiště, přechody kolejiště) na ŽDC.</t>
  </si>
  <si>
    <t>-148432309</t>
  </si>
  <si>
    <t>721</t>
  </si>
  <si>
    <t>7493100680</t>
  </si>
  <si>
    <t>Venkovní osvětlení Svítidla pro železnici LED svítidlo o příkonu 101 - 200 W určené pro osvětlení venkovních prostor veřejnosti přístupných (nástupiště, přechody kolejiště) na ŽDC.</t>
  </si>
  <si>
    <t>-1413244785</t>
  </si>
  <si>
    <t>722</t>
  </si>
  <si>
    <t>7493100690</t>
  </si>
  <si>
    <t>Venkovní osvětlení Svítidla pro železnici LED svítidlo o příkonu 201 - 300 W určené pro osvětlení venkovních prostor veřejnosti přístupných (nástupiště, přechody kolejiště) na ŽDC.</t>
  </si>
  <si>
    <t>-1775804873</t>
  </si>
  <si>
    <t>723</t>
  </si>
  <si>
    <t>7493100761</t>
  </si>
  <si>
    <t>Venkovní osvětlení Svítidla pro železnici Soumrakový spínač upevnění na DIN lištu</t>
  </si>
  <si>
    <t>1567391456</t>
  </si>
  <si>
    <t>727</t>
  </si>
  <si>
    <t>7493101970</t>
  </si>
  <si>
    <t>Venkovní osvětlení Svítidla pro montáž na strop nebo stěnu ANTIVANDAL, 2x55W/2G11, třída el. izolace II.</t>
  </si>
  <si>
    <t>-228580771</t>
  </si>
  <si>
    <t>728</t>
  </si>
  <si>
    <t>7493102000</t>
  </si>
  <si>
    <t>Venkovní osvětlení Elektrovýzbroje stožárů a stožárové rozvodnice Elektrovýzbroj stožáru pro 1 - 2 okruhy</t>
  </si>
  <si>
    <t>-1889542574</t>
  </si>
  <si>
    <t>729</t>
  </si>
  <si>
    <t>7493102280</t>
  </si>
  <si>
    <t>Venkovní osvětlení Rozvaděče pro napájení veřejného osvětlení do 6ks 3-f větví</t>
  </si>
  <si>
    <t>-2079772574</t>
  </si>
  <si>
    <t>730</t>
  </si>
  <si>
    <t>7493102550</t>
  </si>
  <si>
    <t>Venkovní osvětlení Řídící systém silnoproudu Jednotka SHT4I</t>
  </si>
  <si>
    <t>1279576167</t>
  </si>
  <si>
    <t>731</t>
  </si>
  <si>
    <t>7493102560</t>
  </si>
  <si>
    <t>Venkovní osvětlení Řídící systém silnoproudu Jednotka SHTCJ2</t>
  </si>
  <si>
    <t>-1951200039</t>
  </si>
  <si>
    <t>732</t>
  </si>
  <si>
    <t>7493102570</t>
  </si>
  <si>
    <t>Venkovní osvětlení Řídící systém silnoproudu Modul CIZ</t>
  </si>
  <si>
    <t>-1387869629</t>
  </si>
  <si>
    <t>733</t>
  </si>
  <si>
    <t>7493102580</t>
  </si>
  <si>
    <t>Venkovní osvětlení Řídící systém silnoproudu Modul CIZ-E</t>
  </si>
  <si>
    <t>-1217209870</t>
  </si>
  <si>
    <t>734</t>
  </si>
  <si>
    <t>7493102590</t>
  </si>
  <si>
    <t>Venkovní osvětlení Řídící systém silnoproudu Modul CIZ PWR</t>
  </si>
  <si>
    <t>-109963219</t>
  </si>
  <si>
    <t>735</t>
  </si>
  <si>
    <t>7493102600</t>
  </si>
  <si>
    <t>Venkovní osvětlení Řídící systém silnoproudu Modul CIZ PWRE</t>
  </si>
  <si>
    <t>1442560568</t>
  </si>
  <si>
    <t>736</t>
  </si>
  <si>
    <t>7493102610</t>
  </si>
  <si>
    <t>Venkovní osvětlení Řídící systém silnoproudu Modul CIZTIM</t>
  </si>
  <si>
    <t>238736269</t>
  </si>
  <si>
    <t>737</t>
  </si>
  <si>
    <t>7493102620</t>
  </si>
  <si>
    <t>Venkovní osvětlení Řídící systém silnoproudu Modul TS6</t>
  </si>
  <si>
    <t>-994564432</t>
  </si>
  <si>
    <t>738</t>
  </si>
  <si>
    <t>7493102630</t>
  </si>
  <si>
    <t>Venkovní osvětlení Řídící systém silnoproudu PLC FBs včetně SW</t>
  </si>
  <si>
    <t>2053852350</t>
  </si>
  <si>
    <t>739</t>
  </si>
  <si>
    <t>7493102640</t>
  </si>
  <si>
    <t>Venkovní osvětlení Řídící systém silnoproudu Řídící jednotka MU-1 ( MU-1E)</t>
  </si>
  <si>
    <t>-339808745</t>
  </si>
  <si>
    <t>740</t>
  </si>
  <si>
    <t>7493102650</t>
  </si>
  <si>
    <t>Venkovní osvětlení Řídící systém silnoproudu Zdrouj DSP30-24/DIN</t>
  </si>
  <si>
    <t>701354087</t>
  </si>
  <si>
    <t>741</t>
  </si>
  <si>
    <t>7493102670</t>
  </si>
  <si>
    <t>Venkovní osvětlení Řídící systém silnoproudu Modul DOOS 8 (řídícím jednotka pro 8 okruhů osvětlení)</t>
  </si>
  <si>
    <t>912158413</t>
  </si>
  <si>
    <t>742</t>
  </si>
  <si>
    <t>7493300010</t>
  </si>
  <si>
    <t>Elektrický ohřev výhybek (EOV) Periferní rozváděče Rozváděč ohřevu výměn pro 8 výhybek s měřením a podřízenou jednotkou</t>
  </si>
  <si>
    <t>1949741059</t>
  </si>
  <si>
    <t>743</t>
  </si>
  <si>
    <t>7493300020</t>
  </si>
  <si>
    <t>Elektrický ohřev výhybek (EOV) Periferní rozváděče Rozváděč ohřevu výměn pro 8 výhybek s měřením bez podřízené jednotky</t>
  </si>
  <si>
    <t>-567408282</t>
  </si>
  <si>
    <t>744</t>
  </si>
  <si>
    <t>7493300030</t>
  </si>
  <si>
    <t>Elektrický ohřev výhybek (EOV) Periferní rozváděče Rozváděč ohřevu výměn pro 8 výhybek bez měření a bez podřízené jednotky</t>
  </si>
  <si>
    <t>-1336350448</t>
  </si>
  <si>
    <t>745</t>
  </si>
  <si>
    <t>7493300040</t>
  </si>
  <si>
    <t>Elektrický ohřev výhybek (EOV) Periferní rozváděče Rozváděč ohřevu výměn pro 6 výhybek s měřením a podřízenou jednotkou</t>
  </si>
  <si>
    <t>1560326371</t>
  </si>
  <si>
    <t>746</t>
  </si>
  <si>
    <t>7493300050</t>
  </si>
  <si>
    <t>Elektrický ohřev výhybek (EOV) Periferní rozváděče Rozváděč ohřevu výměn pro 6 výhybek s měřením bez podřízené jednotky</t>
  </si>
  <si>
    <t>1760168254</t>
  </si>
  <si>
    <t>747</t>
  </si>
  <si>
    <t>7493300060</t>
  </si>
  <si>
    <t>Elektrický ohřev výhybek (EOV) Periferní rozváděče Rozváděč ohřevu výměn pro 6 výhybek bez měření a bez podřízené jednotky</t>
  </si>
  <si>
    <t>-552990754</t>
  </si>
  <si>
    <t>748</t>
  </si>
  <si>
    <t>7493300070</t>
  </si>
  <si>
    <t>Elektrický ohřev výhybek (EOV) Periferní rozváděče Rozváděč ohřevu výměn pro 4 výhybky s měřením a podřízenou jednotkou</t>
  </si>
  <si>
    <t>1586607418</t>
  </si>
  <si>
    <t>749</t>
  </si>
  <si>
    <t>7493300080</t>
  </si>
  <si>
    <t>Elektrický ohřev výhybek (EOV) Periferní rozváděče Rozváděč ohřevu výměn pro 4 výhybky s měřením bez podřízené jednotky</t>
  </si>
  <si>
    <t>-66581565</t>
  </si>
  <si>
    <t>750</t>
  </si>
  <si>
    <t>7493300090</t>
  </si>
  <si>
    <t>Elektrický ohřev výhybek (EOV) Periferní rozváděče Rozváděč ohřevu výměn pro 4 výhybky bez měření a bez podřízené jednotky</t>
  </si>
  <si>
    <t>309134733</t>
  </si>
  <si>
    <t>751</t>
  </si>
  <si>
    <t>7493300100</t>
  </si>
  <si>
    <t>Elektrický ohřev výhybek (EOV) Periferní rozváděče Rozváděč ohřevu výměn pro 2 výhybky s měřením a podřízenou jednotkou</t>
  </si>
  <si>
    <t>1310755023</t>
  </si>
  <si>
    <t>752</t>
  </si>
  <si>
    <t>7493300110</t>
  </si>
  <si>
    <t>Elektrický ohřev výhybek (EOV) Periferní rozváděče Rozváděč ohřevu výměn pro 2 výhybky s měřením bez podřízené jednotky</t>
  </si>
  <si>
    <t>-503995047</t>
  </si>
  <si>
    <t>753</t>
  </si>
  <si>
    <t>7493300120</t>
  </si>
  <si>
    <t>Elektrický ohřev výhybek (EOV) Periferní rozváděče Rozváděč ohřevu výměn pro 2 výhybky bez měření a bez podřízené jednotky</t>
  </si>
  <si>
    <t>-346125570</t>
  </si>
  <si>
    <t>754</t>
  </si>
  <si>
    <t>7493300150</t>
  </si>
  <si>
    <t>Elektrický ohřev výhybek (EOV) Řídící rozváděče Rozváděč pro ovládání a signalizaci, podřízený, 12 okruhů,do 7 rozvaděčů,do 40 okruhů VO a až se 32 připojenými vyhybkami EOV</t>
  </si>
  <si>
    <t>1262566</t>
  </si>
  <si>
    <t>755</t>
  </si>
  <si>
    <t>7493300180</t>
  </si>
  <si>
    <t>Elektrický ohřev výhybek (EOV) Řídící rozváděče Rozváděč pro ovládání a signalizaci-centrální, 12 okruhů,do 28 rozvaděčů,do 160 okruhů VO a až se 128 připojenými vyhybkami EOV</t>
  </si>
  <si>
    <t>-2099241639</t>
  </si>
  <si>
    <t>756</t>
  </si>
  <si>
    <t>7493300200</t>
  </si>
  <si>
    <t>Elektrický ohřev výhybek (EOV) Topná souprava pro výhybku se žlabovým pražcem J601:6,6-190,J601:7,5-190aJ601:9-190</t>
  </si>
  <si>
    <t>1380450159</t>
  </si>
  <si>
    <t>757</t>
  </si>
  <si>
    <t>7493300210</t>
  </si>
  <si>
    <t>Elektrický ohřev výhybek (EOV) Topná souprava pro výhybku se žlabovým pražcem J601:9-300aJ601:11-300</t>
  </si>
  <si>
    <t>-1736019603</t>
  </si>
  <si>
    <t>758</t>
  </si>
  <si>
    <t>7493300220</t>
  </si>
  <si>
    <t>Elektrický ohřev výhybek (EOV) Topná souprava pro výhybku se žlabovým pražcem J601:9-300-PHS</t>
  </si>
  <si>
    <t>-1922624498</t>
  </si>
  <si>
    <t>759</t>
  </si>
  <si>
    <t>7493300240</t>
  </si>
  <si>
    <t>Elektrický ohřev výhybek (EOV) Topná souprava pro výhybku se žlabovým pražcem J601:12-500</t>
  </si>
  <si>
    <t>-190563712</t>
  </si>
  <si>
    <t>760</t>
  </si>
  <si>
    <t>7493300260</t>
  </si>
  <si>
    <t>Elektrický ohřev výhybek (EOV) Topná souprava pro výhybku se žlabovým pražcem J601:14-760</t>
  </si>
  <si>
    <t>-307918699</t>
  </si>
  <si>
    <t>761</t>
  </si>
  <si>
    <t>7493300280</t>
  </si>
  <si>
    <t>Elektrický ohřev výhybek (EOV) Topná souprava pro výhybku se žlabovým pražcem J601:18,5-1200</t>
  </si>
  <si>
    <t>168388755</t>
  </si>
  <si>
    <t>762</t>
  </si>
  <si>
    <t>7493300300</t>
  </si>
  <si>
    <t>Elektrický ohřev výhybek (EOV) Topná souprava pro výhybku se žlabovým pražcem J491:6,6-190,J491:7,5-190aJ491:9-190</t>
  </si>
  <si>
    <t>-1531336811</t>
  </si>
  <si>
    <t>763</t>
  </si>
  <si>
    <t>7493300310</t>
  </si>
  <si>
    <t>Elektrický ohřev výhybek (EOV) Topná souprava pro výhybku se žlabovým pražcem J491:9-300aJ491:11-300</t>
  </si>
  <si>
    <t>-1133510409</t>
  </si>
  <si>
    <t>764</t>
  </si>
  <si>
    <t>7493300320</t>
  </si>
  <si>
    <t>Elektrický ohřev výhybek (EOV) Topná souprava pro výhybku se žlabovým pražcem J491:12-500</t>
  </si>
  <si>
    <t>-2053930342</t>
  </si>
  <si>
    <t>765</t>
  </si>
  <si>
    <t>7493300330</t>
  </si>
  <si>
    <t>Elektrický ohřev výhybek (EOV) Topná souprava pro výhybku se žlabovým pražcem J491:14-760</t>
  </si>
  <si>
    <t>720054581</t>
  </si>
  <si>
    <t>766</t>
  </si>
  <si>
    <t>7493300340</t>
  </si>
  <si>
    <t>Elektrický ohřev výhybek (EOV) Topná souprava pro výhybku se žlabovým pražcem J491:18,5-1200</t>
  </si>
  <si>
    <t>-411898035</t>
  </si>
  <si>
    <t>767</t>
  </si>
  <si>
    <t>7493300350</t>
  </si>
  <si>
    <t>Elektrický ohřev výhybek (EOV) Topná souprava pro výhybku se žlabovým pražcem C601:9-190</t>
  </si>
  <si>
    <t>-1570436350</t>
  </si>
  <si>
    <t>768</t>
  </si>
  <si>
    <t>7493300360</t>
  </si>
  <si>
    <t>Elektrický ohřev výhybek (EOV) Topná souprava pro výhybku se žlabovým pražcem C601:11-300</t>
  </si>
  <si>
    <t>-1951435288</t>
  </si>
  <si>
    <t>769</t>
  </si>
  <si>
    <t>7493300370</t>
  </si>
  <si>
    <t>Elektrický ohřev výhybek (EOV) Topná souprava pro výhybku se žlabovým pražcem C491:9-190</t>
  </si>
  <si>
    <t>1076603964</t>
  </si>
  <si>
    <t>770</t>
  </si>
  <si>
    <t>7493300380</t>
  </si>
  <si>
    <t>Elektrický ohřev výhybek (EOV) Topná souprava pro výhybku se žlabovým pražcem C491:11-300</t>
  </si>
  <si>
    <t>-1822563176</t>
  </si>
  <si>
    <t>771</t>
  </si>
  <si>
    <t>7493300430</t>
  </si>
  <si>
    <t>Elektrický ohřev výhybek (EOV) Topná souprava pro výhybku s nežlabovým pražcem J491:6,6-190,J491:7,5-190aJ491:9-190</t>
  </si>
  <si>
    <t>1682300092</t>
  </si>
  <si>
    <t>772</t>
  </si>
  <si>
    <t>7493300440</t>
  </si>
  <si>
    <t>Elektrický ohřev výhybek (EOV) Topná souprava pro výhybku s nežlabovým pražcem J491:9-300aJ491:11-300</t>
  </si>
  <si>
    <t>1613949359</t>
  </si>
  <si>
    <t>773</t>
  </si>
  <si>
    <t>7493300450</t>
  </si>
  <si>
    <t>Elektrický ohřev výhybek (EOV) Topná souprava pro výhybku s nežlabovým pražcem J491:12-500</t>
  </si>
  <si>
    <t>2131596804</t>
  </si>
  <si>
    <t>774</t>
  </si>
  <si>
    <t>7493300460</t>
  </si>
  <si>
    <t>Elektrický ohřev výhybek (EOV) Topná souprava pro výhybku s nežlabovým pražcem J491:14-760</t>
  </si>
  <si>
    <t>-1401667295</t>
  </si>
  <si>
    <t>775</t>
  </si>
  <si>
    <t>7493300470</t>
  </si>
  <si>
    <t>Elektrický ohřev výhybek (EOV) Topná souprava pro výhybku s nežlabovým pražcem J491:18,5-1200</t>
  </si>
  <si>
    <t>-1218866364</t>
  </si>
  <si>
    <t>776</t>
  </si>
  <si>
    <t>7493300480</t>
  </si>
  <si>
    <t>Elektrický ohřev výhybek (EOV) Topná souprava pro výhybku s nežlabovým pražcem C491:9-190</t>
  </si>
  <si>
    <t>2082469261</t>
  </si>
  <si>
    <t>777</t>
  </si>
  <si>
    <t>7493300490</t>
  </si>
  <si>
    <t>Elektrický ohřev výhybek (EOV) Topná souprava pro výhybku s nežlabovým pražcem C491:11-300</t>
  </si>
  <si>
    <t>-299205919</t>
  </si>
  <si>
    <t>778</t>
  </si>
  <si>
    <t>7493300500</t>
  </si>
  <si>
    <t>Elektrický ohřev výhybek (EOV) Topná souprava pro výhybku s nežlabovým pražcem Sestava pro výhybku JT6°</t>
  </si>
  <si>
    <t>1160453917</t>
  </si>
  <si>
    <t>779</t>
  </si>
  <si>
    <t>7493300510</t>
  </si>
  <si>
    <t>Elektrický ohřev výhybek (EOV) Topná souprava pro výhybku s nežlabovým pražcem C601:9-190</t>
  </si>
  <si>
    <t>1597893377</t>
  </si>
  <si>
    <t>780</t>
  </si>
  <si>
    <t>7493300520</t>
  </si>
  <si>
    <t>Elektrický ohřev výhybek (EOV) Topná souprava pro výhybku s nežlabovým pražcem C601:11-300</t>
  </si>
  <si>
    <t>166318681</t>
  </si>
  <si>
    <t>781</t>
  </si>
  <si>
    <t>7493300590</t>
  </si>
  <si>
    <t>Elektrický ohřev výhybek (EOV) Topná souprava pro výhybku s nežlabovým pražcem JS491:6,6-190,JS491:7,5-190aJS491:9-190</t>
  </si>
  <si>
    <t>-800671298</t>
  </si>
  <si>
    <t>782</t>
  </si>
  <si>
    <t>7493300600</t>
  </si>
  <si>
    <t>Elektrický ohřev výhybek (EOV) Topná souprava pro výhybku s nežlabovým pražcem JS491:9-300aJS491:11-300</t>
  </si>
  <si>
    <t>-1907111259</t>
  </si>
  <si>
    <t>783</t>
  </si>
  <si>
    <t>7493300610</t>
  </si>
  <si>
    <t>Elektrický ohřev výhybek (EOV) Topná souprava pro výhybku s nežlabovým pražcem JS491:12-500</t>
  </si>
  <si>
    <t>125050577</t>
  </si>
  <si>
    <t>784</t>
  </si>
  <si>
    <t>7493300620</t>
  </si>
  <si>
    <t>Elektrický ohřev výhybek (EOV) Topná souprava pro výhybku s nežlabovým pražcem JS491:14-760</t>
  </si>
  <si>
    <t>-154770193</t>
  </si>
  <si>
    <t>785</t>
  </si>
  <si>
    <t>7493300630</t>
  </si>
  <si>
    <t>Elektrický ohřev výhybek (EOV) Topná souprava pro výhybku s nežlabovým pražcem JS491:18,5-1200</t>
  </si>
  <si>
    <t>724678876</t>
  </si>
  <si>
    <t>786</t>
  </si>
  <si>
    <t>7493300640</t>
  </si>
  <si>
    <t>Elektrický ohřev výhybek (EOV) Topná souprava pro výhybku s nežlabovým pražcem JR651:9-190</t>
  </si>
  <si>
    <t>-541975627</t>
  </si>
  <si>
    <t>787</t>
  </si>
  <si>
    <t>7493300650</t>
  </si>
  <si>
    <t>Elektrický ohřev výhybek (EOV) Topná souprava pro výhybku s nežlabovým pražcem JR651:9-300aJR651:11-300</t>
  </si>
  <si>
    <t>-1384911553</t>
  </si>
  <si>
    <t>788</t>
  </si>
  <si>
    <t>7493300660</t>
  </si>
  <si>
    <t>Elektrický ohřev výhybek (EOV) Topná souprava pro výhybku s nežlabovým pražcem JR651:12-500</t>
  </si>
  <si>
    <t>1513063890</t>
  </si>
  <si>
    <t>789</t>
  </si>
  <si>
    <t>7493300670</t>
  </si>
  <si>
    <t>Elektrický ohřev výhybek (EOV) Topná souprava pro výhybku s nežlabovým pražcem JR651:14-760</t>
  </si>
  <si>
    <t>-1707904490</t>
  </si>
  <si>
    <t>790</t>
  </si>
  <si>
    <t>7493300700</t>
  </si>
  <si>
    <t>Elektrický ohřev výhybek (EOV) Topná souprava pro výhybku s nežlabovým pražcem CS491:9-190</t>
  </si>
  <si>
    <t>-1820795367</t>
  </si>
  <si>
    <t>791</t>
  </si>
  <si>
    <t>7493300760</t>
  </si>
  <si>
    <t>Elektrický ohřev výhybek (EOV) Příslušenství Klec ochranná</t>
  </si>
  <si>
    <t>1451619513</t>
  </si>
  <si>
    <t>792</t>
  </si>
  <si>
    <t>7493300770</t>
  </si>
  <si>
    <t>Elektrický ohřev výhybek (EOV) Příslušenství Čidlo teploty kolejové</t>
  </si>
  <si>
    <t>1976505801</t>
  </si>
  <si>
    <t>793</t>
  </si>
  <si>
    <t>7493300780</t>
  </si>
  <si>
    <t>Elektrický ohřev výhybek (EOV) Příslušenství Srážkové čidlo včetně držáku</t>
  </si>
  <si>
    <t>-1635978280</t>
  </si>
  <si>
    <t>794</t>
  </si>
  <si>
    <t>7493300800</t>
  </si>
  <si>
    <t>Elektrický ohřev výhybek (EOV) Příslušenství Čidlo teploty venkovní</t>
  </si>
  <si>
    <t>-2135502142</t>
  </si>
  <si>
    <t>795</t>
  </si>
  <si>
    <t>7493300810</t>
  </si>
  <si>
    <t>Elektrický ohřev výhybek (EOV) Příslušenství Připojovací konektror</t>
  </si>
  <si>
    <t>-236550955</t>
  </si>
  <si>
    <t>796</t>
  </si>
  <si>
    <t>7493300820</t>
  </si>
  <si>
    <t>Elektrický ohřev výhybek (EOV) Příslušenství Příchytka šroubovací UIC / S</t>
  </si>
  <si>
    <t>1069309084</t>
  </si>
  <si>
    <t>797</t>
  </si>
  <si>
    <t>7493300830</t>
  </si>
  <si>
    <t>Elektrický ohřev výhybek (EOV) Příslušenství Příchytka šroubovací R65</t>
  </si>
  <si>
    <t>167328819</t>
  </si>
  <si>
    <t>798</t>
  </si>
  <si>
    <t>7493300840</t>
  </si>
  <si>
    <t>Elektrický ohřev výhybek (EOV) Příslušenství Příchytka pružná  UIC60 / S49</t>
  </si>
  <si>
    <t>-33505027</t>
  </si>
  <si>
    <t>799</t>
  </si>
  <si>
    <t>7493300850</t>
  </si>
  <si>
    <t>Elektrický ohřev výhybek (EOV) Příslušenství Příchytka pružná R65</t>
  </si>
  <si>
    <t>633436956</t>
  </si>
  <si>
    <t>800</t>
  </si>
  <si>
    <t>7493300860</t>
  </si>
  <si>
    <t>Elektrický ohřev výhybek (EOV) Příslušenství Příchytka šroubovací dvojitá UIC60 / S49</t>
  </si>
  <si>
    <t>1459463008</t>
  </si>
  <si>
    <t>801</t>
  </si>
  <si>
    <t>7493300870</t>
  </si>
  <si>
    <t>Elektrický ohřev výhybek (EOV) Příslušenství Příchytka ukolejňovací UIC60 / S49</t>
  </si>
  <si>
    <t>-889634746</t>
  </si>
  <si>
    <t>802</t>
  </si>
  <si>
    <t>7493300880</t>
  </si>
  <si>
    <t>Elektrický ohřev výhybek (EOV) Příslušenství Svorkovnicová skříňka MX EOV</t>
  </si>
  <si>
    <t>-1860007479</t>
  </si>
  <si>
    <t>803</t>
  </si>
  <si>
    <t>7493300890</t>
  </si>
  <si>
    <t>Elektrický ohřev výhybek (EOV) Příslušenství Sada pro ohřev táhel - žlabový pražec</t>
  </si>
  <si>
    <t>-450515553</t>
  </si>
  <si>
    <t>804</t>
  </si>
  <si>
    <t>7493300900</t>
  </si>
  <si>
    <t>Elektrický ohřev výhybek (EOV) Příslušenství Sada pro ohřev táhel - mezipražcový štěrkový prostor</t>
  </si>
  <si>
    <t>-1921358331</t>
  </si>
  <si>
    <t>805</t>
  </si>
  <si>
    <t>7493300910</t>
  </si>
  <si>
    <t>Elektrický ohřev výhybek (EOV) Příslušenství Příchytka pro 1. ochrannou trubku prům. 50 mm k hornímu boku pražce</t>
  </si>
  <si>
    <t>-583471995</t>
  </si>
  <si>
    <t>806</t>
  </si>
  <si>
    <t>7493300920</t>
  </si>
  <si>
    <t>Elektrický ohřev výhybek (EOV) Příslušenství Příchytka pro 2. ochranné trubky prům. 50 mm k hornímu boku pražce</t>
  </si>
  <si>
    <t>-163341272</t>
  </si>
  <si>
    <t>807</t>
  </si>
  <si>
    <t>7493300930</t>
  </si>
  <si>
    <t>Elektrický ohřev výhybek (EOV) Příslušenství Příchytka pro 1. ochrannou trubku prům. 50 mm k boku pražce - spodní</t>
  </si>
  <si>
    <t>-873027020</t>
  </si>
  <si>
    <t>808</t>
  </si>
  <si>
    <t>7493300940</t>
  </si>
  <si>
    <t>Elektrický ohřev výhybek (EOV) Příslušenství Deska základní FeZn pro připevnění topnice pod táhla</t>
  </si>
  <si>
    <t>-1220828868</t>
  </si>
  <si>
    <t>809</t>
  </si>
  <si>
    <t>7493300950</t>
  </si>
  <si>
    <t>Elektrický ohřev výhybek (EOV) Příslušenství Deska základní FeZn pro připevnění topnice U</t>
  </si>
  <si>
    <t>-1881018711</t>
  </si>
  <si>
    <t>810</t>
  </si>
  <si>
    <t>7493300990</t>
  </si>
  <si>
    <t>Elektrický ohřev výhybek (EOV) SW Odzkoušení rozváděče</t>
  </si>
  <si>
    <t>-1616424120</t>
  </si>
  <si>
    <t>811</t>
  </si>
  <si>
    <t>7493301010</t>
  </si>
  <si>
    <t>Elektrický ohřev výhybek (EOV) SW do PLC</t>
  </si>
  <si>
    <t>663577591</t>
  </si>
  <si>
    <t>812</t>
  </si>
  <si>
    <t>7493301020</t>
  </si>
  <si>
    <t>Elektrický ohřev výhybek (EOV) SW Parametrizace PLC</t>
  </si>
  <si>
    <t>1927527055</t>
  </si>
  <si>
    <t>813</t>
  </si>
  <si>
    <t>7493301030</t>
  </si>
  <si>
    <t>Elektrický ohřev výhybek (EOV) SW Parametrizace komunikace</t>
  </si>
  <si>
    <t>2045184790</t>
  </si>
  <si>
    <t>814</t>
  </si>
  <si>
    <t>7493301040</t>
  </si>
  <si>
    <t>Elektrický ohřev výhybek (EOV) SW Licence Reliance</t>
  </si>
  <si>
    <t>759012945</t>
  </si>
  <si>
    <t>815</t>
  </si>
  <si>
    <t>7493301050</t>
  </si>
  <si>
    <t>Elektrický ohřev výhybek (EOV) SW Projekt vizualizace</t>
  </si>
  <si>
    <t>-1078877207</t>
  </si>
  <si>
    <t>816</t>
  </si>
  <si>
    <t>7493301060</t>
  </si>
  <si>
    <t>Elektrický ohřev výhybek (EOV) SW Parametrizace rozváděče</t>
  </si>
  <si>
    <t>-213103402</t>
  </si>
  <si>
    <t>817</t>
  </si>
  <si>
    <t>7493301070</t>
  </si>
  <si>
    <t>Elektrický ohřev výhybek (EOV) SW Parametrizace okruhu OV (na okruh OV), dle počtu okruhů osvětlení</t>
  </si>
  <si>
    <t>2093743426</t>
  </si>
  <si>
    <t>818</t>
  </si>
  <si>
    <t>7493301080</t>
  </si>
  <si>
    <t>Elektrický ohřev výhybek (EOV) SW Parametrizace okruhu EOV (na výhybku), dle počtu výhybek</t>
  </si>
  <si>
    <t>410800460</t>
  </si>
  <si>
    <t>819</t>
  </si>
  <si>
    <t>7493400090</t>
  </si>
  <si>
    <t>Elektrické předtápěcí zařízení ( EPZ ) Ovládací panely Odzkoušení (okruh OV, EOV) (na okruh OV/výhybku)</t>
  </si>
  <si>
    <t>1936333800</t>
  </si>
  <si>
    <t>820</t>
  </si>
  <si>
    <t>7493600020</t>
  </si>
  <si>
    <t>Kabelové a zásuvkové skříně, elektroměrové rozvaděče Přípojkové skříně pro vodiče do průřezu 50 mm2 (SP) se 2 sadami pojistkových spodků velikosti 00 do výklenku ve stěně (zděném pilíři)</t>
  </si>
  <si>
    <t>1738002130</t>
  </si>
  <si>
    <t>821</t>
  </si>
  <si>
    <t>7493600080</t>
  </si>
  <si>
    <t>Kabelové a zásuvkové skříně, elektroměrové rozvaděče Přípojkové skříně pro vodiče do průřezu 50 mm2 (SP) 1 až 2 sady pojistkových spodků velikosti 00 na opěrný bod venkovního vedení</t>
  </si>
  <si>
    <t>839969691</t>
  </si>
  <si>
    <t>822</t>
  </si>
  <si>
    <t>7493600060</t>
  </si>
  <si>
    <t>Kabelové a zásuvkové skříně, elektroměrové rozvaděče Přípojkové skříně pro vodiče do průřezu 50 mm2 (SP) 1 až 2 sady pojistkových odpínačů velikosti 00 do výklenku ve stěně (zděném pilíři), do 35mm2</t>
  </si>
  <si>
    <t>292312082</t>
  </si>
  <si>
    <t>824</t>
  </si>
  <si>
    <t>7493600140</t>
  </si>
  <si>
    <t>Kabelové a zásuvkové skříně, elektroměrové rozvaděče Rozpojovací jisticí skříně venkovní (SV) 1 až 2 sady pojistkových spodků velikosti 1 na opěrný bod venkovního vedení</t>
  </si>
  <si>
    <t>1010271859</t>
  </si>
  <si>
    <t>826</t>
  </si>
  <si>
    <t>7493600230</t>
  </si>
  <si>
    <t>Kabelové a zásuvkové skříně, elektroměrové rozvaděče Smyčkové přípojkové skříně pro vodiče do průřezu 240 mm2 (SS) 1 až 3 sady pojistkových spodků velikosti 00 kompaktní pilíř včetně základu</t>
  </si>
  <si>
    <t>1899093016</t>
  </si>
  <si>
    <t>827</t>
  </si>
  <si>
    <t>7493600270</t>
  </si>
  <si>
    <t>Kabelové a zásuvkové skříně, elektroměrové rozvaděče Smyčkové přípojkové skříně pro vodiče do průřezu 240 mm2 (SS) 1 až 2 sady pojistkových spodků velikosti 1 kompaktní pilíř včetně základu</t>
  </si>
  <si>
    <t>-814884123</t>
  </si>
  <si>
    <t>828</t>
  </si>
  <si>
    <t>7493600310</t>
  </si>
  <si>
    <t>Kabelové a zásuvkové skříně, elektroměrové rozvaděče Smyčkové přípojkové skříně pro vodiče do průřezu 240 mm2 (SS) s 1 sadou pojistkových spodků velikosti 2 kompaktní pilíř včetně základu</t>
  </si>
  <si>
    <t>668580919</t>
  </si>
  <si>
    <t>829</t>
  </si>
  <si>
    <t>7493600330</t>
  </si>
  <si>
    <t>Kabelové a zásuvkové skříně, elektroměrové rozvaděče Smyčkové přípojkové skříně pro vodiče do průřezu 240 mm2 (SS) smyčková přípojková skříň se 2 sadami pojistkových spodků velikosti 2 kompaktní pilíř včetně základu</t>
  </si>
  <si>
    <t>-815253308</t>
  </si>
  <si>
    <t>830</t>
  </si>
  <si>
    <t>7493600370</t>
  </si>
  <si>
    <t>Kabelové a zásuvkové skříně, elektroměrové rozvaděče Rozpojovací jisticí skříně - lištové (SR) se 4 pojistkovými lištami velikosti 00 kompaktní pilíř včetně základu</t>
  </si>
  <si>
    <t>173436537</t>
  </si>
  <si>
    <t>831</t>
  </si>
  <si>
    <t>7493600450</t>
  </si>
  <si>
    <t>Kabelové a zásuvkové skříně, elektroměrové rozvaděče Rozpojovací jisticí skříně - lištové (SR) se 3 pojistkovými lištami velikosti 2 kompaktní pilíř včetně základu</t>
  </si>
  <si>
    <t>-884280974</t>
  </si>
  <si>
    <t>832</t>
  </si>
  <si>
    <t>7493600490</t>
  </si>
  <si>
    <t>Kabelové a zásuvkové skříně, elektroměrové rozvaděče Rozpojovací jisticí skříně - lištové (SR) s 5 pojistkovými lištami velikosti 2 kompaktní pilíř včetně základu</t>
  </si>
  <si>
    <t>-1497586304</t>
  </si>
  <si>
    <t>833</t>
  </si>
  <si>
    <t>7493600530</t>
  </si>
  <si>
    <t>Kabelové a zásuvkové skříně, elektroměrové rozvaděče Rozpojovací jisticí skříně - lištové (SR) se 7 pojistkovými lištami velikosti 2 kompaktní pilíř včetně základu</t>
  </si>
  <si>
    <t>-1181400153</t>
  </si>
  <si>
    <t>834</t>
  </si>
  <si>
    <t>7493600610</t>
  </si>
  <si>
    <t>Kabelové a zásuvkové skříně, elektroměrové rozvaděče Rozpojovací jisticí skříně - řadové (SR) se 3 sadami pojistkových spodků velikosti 2 kompaktní pilíř včetně základu</t>
  </si>
  <si>
    <t>-1358497381</t>
  </si>
  <si>
    <t>835</t>
  </si>
  <si>
    <t>7493600630</t>
  </si>
  <si>
    <t>Kabelové a zásuvkové skříně, elektroměrové rozvaděče Rozpojovací jisticí skříně - řadové (SR) se 4 sadami pojistkových spodků velikosti 2 kompaktní pilíř včetně základu</t>
  </si>
  <si>
    <t>1951448284</t>
  </si>
  <si>
    <t>836</t>
  </si>
  <si>
    <t>7493600830</t>
  </si>
  <si>
    <t>Kabelové a zásuvkové skříně, elektroměrové rozvaděče Skříně elektroměrové pro přímé měření Rozváděč pro jednosazbový třífázový elektroměr do 80A kompaktní pilíř včetně základu</t>
  </si>
  <si>
    <t>1128436507</t>
  </si>
  <si>
    <t>837</t>
  </si>
  <si>
    <t>7493600890</t>
  </si>
  <si>
    <t>Kabelové a zásuvkové skříně, elektroměrové rozvaděče Skříně elektroměrové pro přímé měření Rozváděč pro dvousazbový třífázový elektroměr 40A až 80A kompaktní pilíř včetně základu, PUR lak</t>
  </si>
  <si>
    <t>-1784848002</t>
  </si>
  <si>
    <t>839</t>
  </si>
  <si>
    <t>7493600911</t>
  </si>
  <si>
    <t>Kabelové a zásuvkové skříně, elektroměrové rozvaděče Skříně elektroměrové pro přímé měření Elektroměrový rozváděč pro nepřímé měření</t>
  </si>
  <si>
    <t>1432291456</t>
  </si>
  <si>
    <t>840</t>
  </si>
  <si>
    <t>7493601300</t>
  </si>
  <si>
    <t>Kabelové a zásuvkové skříně, elektroměrové rozvaděče Prázdné skříně a pilíře Skříň plastová kompaktní pilíř včetně základu, IP44, šířka 600 mm, výška 1000 mm, hloubka do 400 mm, PUR lak</t>
  </si>
  <si>
    <t>2008552584</t>
  </si>
  <si>
    <t>841</t>
  </si>
  <si>
    <t>7493601240</t>
  </si>
  <si>
    <t>Kabelové a zásuvkové skříně, elektroměrové rozvaděče Prázdné skříně a pilíře Skříň plastová kompaktní pilíř včetně základu, IP44, šířka 600 mm, výška 700 mm, hloubka do 400 mm, PUR lak</t>
  </si>
  <si>
    <t>-1456595902</t>
  </si>
  <si>
    <t>842</t>
  </si>
  <si>
    <t>7493601210</t>
  </si>
  <si>
    <t>Kabelové a zásuvkové skříně, elektroměrové rozvaděče Prázdné skříně a pilíře Skříň plastová kompaktní pilíř včetně základu, IP44, šířka 400 mm, výška 700 mm, hloubka do 400 mm, PUR lak</t>
  </si>
  <si>
    <t>-1344402415</t>
  </si>
  <si>
    <t>844</t>
  </si>
  <si>
    <t>7493601270</t>
  </si>
  <si>
    <t>Kabelové a zásuvkové skříně, elektroměrové rozvaděče Prázdné skříně a pilíře Skříň plastová kompaktní pilíř včetně základu, IP44, šířka 400 mm, výška 1000 mm, hloubka do 400 mm, PUR lak</t>
  </si>
  <si>
    <t>-783338357</t>
  </si>
  <si>
    <t>846</t>
  </si>
  <si>
    <t>7493601290</t>
  </si>
  <si>
    <t>Kabelové a zásuvkové skříně, elektroměrové rozvaděče Prázdné skříně a pilíře Skříň plastová na stěnu (konstrukci), IP44, šířka 600 mm, výška 1000 mm, hloubka do 400 mm, PUR lak</t>
  </si>
  <si>
    <t>1272122857</t>
  </si>
  <si>
    <t>847</t>
  </si>
  <si>
    <t>-1289066766</t>
  </si>
  <si>
    <t>848</t>
  </si>
  <si>
    <t>-1022755274</t>
  </si>
  <si>
    <t>849</t>
  </si>
  <si>
    <t>7494000002</t>
  </si>
  <si>
    <t>Rozvodnicové a rozváděčové skříně Distri Rozvodnicové skříně DistriTon Plastové Nástěnné (IP40) pro nástěnnou montáž, neprůhledné dveře, počet řad 1, počet modulů v řadě 8, krytí IP40, PE+N, barva bílá, materiál: plast</t>
  </si>
  <si>
    <t>261895411</t>
  </si>
  <si>
    <t>850</t>
  </si>
  <si>
    <t>7494000008</t>
  </si>
  <si>
    <t>Rozvodnicové a rozváděčové skříně Distri Rozvodnicové skříně DistriTon Plastové Nástěnné (IP40) pro nástěnnou montáž, neprůhledné dveře, počet řad 3, počet modulů v řadě 14, krytí IP40, PE+N, barva bílá, materiál: plast</t>
  </si>
  <si>
    <t>619980373</t>
  </si>
  <si>
    <t>853</t>
  </si>
  <si>
    <t>7494000520</t>
  </si>
  <si>
    <t>Rozvodnicové a rozváděčové skříně Distri Rozvodnicové skříně DistriSet Zapuštěné (IP30) pro zapuštěnou montáž, jednokřídlé dveře, neprůhledné dveře, vnitřní V x Š 550 x 510, počet řad 3, rozteč 150 mm, počet modulů v řadě 24, krytí IP43, materiál: …</t>
  </si>
  <si>
    <t>-776756331</t>
  </si>
  <si>
    <t>854</t>
  </si>
  <si>
    <t>7494000522</t>
  </si>
  <si>
    <t>Rozvodnicové a rozváděčové skříně Distri Rozvodnicové skříně DistriSet Zapuštěné (IP30) pro zapuštěnou montáž, jednokřídlé dveře, neprůhledné dveře, vnitřní V x Š 750 x 510, počet řad 5, rozteč 150 mm, počet modulů v řadě 24, krytí IP43, materiál: …</t>
  </si>
  <si>
    <t>830280562</t>
  </si>
  <si>
    <t>855</t>
  </si>
  <si>
    <t>7494002986</t>
  </si>
  <si>
    <t>Modulární přístroje Jističe do 63 A; 6 kA 1-pólové In 6 A, Ue AC 230 V / DC 72 V, charakteristika B, 1pól, Icn 6 kA</t>
  </si>
  <si>
    <t>278568487</t>
  </si>
  <si>
    <t>856</t>
  </si>
  <si>
    <t>7494002988</t>
  </si>
  <si>
    <t>Modulární přístroje Jističe do 63 A; 6 kA 1-pólové In 10 A, Ue AC 230 V / DC 72 V, charakteristika B, 1pól, Icn 6 kA</t>
  </si>
  <si>
    <t>24953172</t>
  </si>
  <si>
    <t>857</t>
  </si>
  <si>
    <t>7494002992</t>
  </si>
  <si>
    <t>Modulární přístroje Jističe do 63 A; 6 kA 1-pólové In 16 A, Ue AC 230 V / DC 72 V, charakteristika B, 1pól, Icn 6 kA</t>
  </si>
  <si>
    <t>-2132905421</t>
  </si>
  <si>
    <t>858</t>
  </si>
  <si>
    <t>7494003032</t>
  </si>
  <si>
    <t>Modulární přístroje Jističe do 63 A; 6 kA 2-pólové In 10 A, Ue AC 230/400 V / DC 144 V, charakteristika B, 2pól, Icn 6 kA</t>
  </si>
  <si>
    <t>1936872032</t>
  </si>
  <si>
    <t>859</t>
  </si>
  <si>
    <t>7494003036</t>
  </si>
  <si>
    <t>Modulární přístroje Jističe do 63 A; 6 kA 2-pólové In 16 A, Ue AC 230/400 V / DC 144 V, charakteristika B, 2pól, Icn 6 kA</t>
  </si>
  <si>
    <t>279429521</t>
  </si>
  <si>
    <t>860</t>
  </si>
  <si>
    <t>7494003038</t>
  </si>
  <si>
    <t>Modulární přístroje Jističe do 63 A; 6 kA 2-pólové In 20 A, Ue AC 230/400 V / DC 144 V, charakteristika B, 2pól, Icn 6 kA</t>
  </si>
  <si>
    <t>-1423117559</t>
  </si>
  <si>
    <t>861</t>
  </si>
  <si>
    <t>7494003040</t>
  </si>
  <si>
    <t>Modulární přístroje Jističe do 63 A; 6 kA 2-pólové In 25 A, Ue AC 230/400 V / DC 144 V, charakteristika B, 2pól, Icn 6 kA</t>
  </si>
  <si>
    <t>715992157</t>
  </si>
  <si>
    <t>862</t>
  </si>
  <si>
    <t>7494003094</t>
  </si>
  <si>
    <t>Modulární přístroje Jističe do 63 A; 6 kA 3-pólové In 2 A, Ue AC 230/400 V / DC 216 V, charakteristika C, 3pól, Icn 6 kA</t>
  </si>
  <si>
    <t>1706250029</t>
  </si>
  <si>
    <t>863</t>
  </si>
  <si>
    <t>7494003100</t>
  </si>
  <si>
    <t>Modulární přístroje Jističe do 63 A; 6 kA 3-pólové In 10 A, Ue AC 230/400 V / DC 216 V, charakteristika C, 3pól, Icn 6 kA</t>
  </si>
  <si>
    <t>-1165958608</t>
  </si>
  <si>
    <t>864</t>
  </si>
  <si>
    <t>7494003108</t>
  </si>
  <si>
    <t>Modulární přístroje Jističe do 63 A; 6 kA 3-pólové In 25 A, Ue AC 230/400 V / DC 216 V, charakteristika C, 3pól, Icn 6 kA</t>
  </si>
  <si>
    <t>899051623</t>
  </si>
  <si>
    <t>865</t>
  </si>
  <si>
    <t>7494003112</t>
  </si>
  <si>
    <t>Modulární přístroje Jističe do 63 A; 6 kA 3-pólové In 40 A, Ue AC 230/400 V / DC 216 V, charakteristika C, 3pól, Icn 6 kA</t>
  </si>
  <si>
    <t>802707918</t>
  </si>
  <si>
    <t>866</t>
  </si>
  <si>
    <t>7494003118</t>
  </si>
  <si>
    <t>Modulární přístroje Jističe do 80 A; 10 kA 1-pólové In 2 A, Ue AC 230 V / DC 72 V, charakteristika B, 1pól, Icn 10 kA</t>
  </si>
  <si>
    <t>-1185365123</t>
  </si>
  <si>
    <t>867</t>
  </si>
  <si>
    <t>7494003120</t>
  </si>
  <si>
    <t>Modulární přístroje Jističe do 80 A; 10 kA 1-pólové In 4 A, Ue AC 230 V / DC 72 V, charakteristika B, 1pól, Icn 10 kA</t>
  </si>
  <si>
    <t>845966484</t>
  </si>
  <si>
    <t>868</t>
  </si>
  <si>
    <t>7494003122</t>
  </si>
  <si>
    <t>Modulární přístroje Jističe do 80 A; 10 kA 1-pólové In 6 A, Ue AC 230 V / DC 72 V, charakteristika B, 1pól, Icn 10 kA</t>
  </si>
  <si>
    <t>-1298223038</t>
  </si>
  <si>
    <t>869</t>
  </si>
  <si>
    <t>7494003124</t>
  </si>
  <si>
    <t>Modulární přístroje Jističe do 80 A; 10 kA 1-pólové In 10 A, Ue AC 230 V / DC 72 V, charakteristika B, 1pól, Icn 10 kA</t>
  </si>
  <si>
    <t>-1725650742</t>
  </si>
  <si>
    <t>870</t>
  </si>
  <si>
    <t>7494003128</t>
  </si>
  <si>
    <t>Modulární přístroje Jističe do 80 A; 10 kA 1-pólové In 16 A, Ue AC 230 V / DC 72 V, charakteristika B, 1pól, Icn 10 kA</t>
  </si>
  <si>
    <t>-1691291395</t>
  </si>
  <si>
    <t>871</t>
  </si>
  <si>
    <t>7494003130</t>
  </si>
  <si>
    <t>Modulární přístroje Jističe do 80 A; 10 kA 1-pólové In 20 A, Ue AC 230 V / DC 72 V, charakteristika B, 1pól, Icn 10 kA</t>
  </si>
  <si>
    <t>-243806706</t>
  </si>
  <si>
    <t>872</t>
  </si>
  <si>
    <t>7494003132</t>
  </si>
  <si>
    <t>Modulární přístroje Jističe do 80 A; 10 kA 1-pólové In 25 A, Ue AC 230 V / DC 72 V, charakteristika B, 1pól, Icn 10 kA</t>
  </si>
  <si>
    <t>2053108538</t>
  </si>
  <si>
    <t>873</t>
  </si>
  <si>
    <t>7494003156</t>
  </si>
  <si>
    <t>Modulární přístroje Jističe do 80 A; 10 kA 1-pólové In 6 A, Ue AC 230 V / DC 72 V, charakteristika C, 1pól, Icn 10 kA</t>
  </si>
  <si>
    <t>1358235316</t>
  </si>
  <si>
    <t>874</t>
  </si>
  <si>
    <t>7494003160</t>
  </si>
  <si>
    <t>Modulární přístroje Jističe do 80 A; 10 kA 1-pólové In 10 A, Ue AC 230 V / DC 72 V, charakteristika C, 1pól, Icn 10 kA</t>
  </si>
  <si>
    <t>-661614118</t>
  </si>
  <si>
    <t>875</t>
  </si>
  <si>
    <t>7494003164</t>
  </si>
  <si>
    <t>Modulární přístroje Jističe do 80 A; 10 kA 1-pólové In 16 A, Ue AC 230 V / DC 72 V, charakteristika C, 1pól, Icn 10 kA</t>
  </si>
  <si>
    <t>2139043461</t>
  </si>
  <si>
    <t>876</t>
  </si>
  <si>
    <t>7494003166</t>
  </si>
  <si>
    <t>Modulární přístroje Jističe do 80 A; 10 kA 1-pólové In 20 A, Ue AC 230 V / DC 72 V, charakteristika C, 1pól, Icn 10 kA</t>
  </si>
  <si>
    <t>-392864068</t>
  </si>
  <si>
    <t>877</t>
  </si>
  <si>
    <t>7494003168</t>
  </si>
  <si>
    <t>Modulární přístroje Jističe do 80 A; 10 kA 1-pólové In 25 A, Ue AC 230 V / DC 72 V, charakteristika C, 1pól, Icn 10 kA</t>
  </si>
  <si>
    <t>748481175</t>
  </si>
  <si>
    <t>878</t>
  </si>
  <si>
    <t>7494003290</t>
  </si>
  <si>
    <t>Modulární přístroje Jističe do 80 A; 10 kA 2-pólové In 10 A, Ue AC 230/400 V / DC 144 V, charakteristika B, 2pól, Icn 10 kA</t>
  </si>
  <si>
    <t>1461990309</t>
  </si>
  <si>
    <t>879</t>
  </si>
  <si>
    <t>7494003294</t>
  </si>
  <si>
    <t>Modulární přístroje Jističe do 80 A; 10 kA 2-pólové In 16 A, Ue AC 230/400 V / DC 144 V, charakteristika B, 2pól, Icn 10 kA</t>
  </si>
  <si>
    <t>1323672157</t>
  </si>
  <si>
    <t>880</t>
  </si>
  <si>
    <t>7494003296</t>
  </si>
  <si>
    <t>Modulární přístroje Jističe do 80 A; 10 kA 2-pólové In 20 A, Ue AC 230/400 V / DC 144 V, charakteristika B, 2pól, Icn 10 kA</t>
  </si>
  <si>
    <t>-35138531</t>
  </si>
  <si>
    <t>881</t>
  </si>
  <si>
    <t>7494003298</t>
  </si>
  <si>
    <t>Modulární přístroje Jističe do 80 A; 10 kA 2-pólové In 25 A, Ue AC 230/400 V / DC 144 V, charakteristika B, 2pól, Icn 10 kA</t>
  </si>
  <si>
    <t>-780778807</t>
  </si>
  <si>
    <t>882</t>
  </si>
  <si>
    <t>7494003326</t>
  </si>
  <si>
    <t>Modulární přístroje Jističe do 80 A; 10 kA 2-pólové In 10 A, Ue AC 230/400 V / DC 144 V, charakteristika C, 2pól, Icn 10 kA</t>
  </si>
  <si>
    <t>1696448189</t>
  </si>
  <si>
    <t>883</t>
  </si>
  <si>
    <t>7494003330</t>
  </si>
  <si>
    <t>Modulární přístroje Jističe do 80 A; 10 kA 2-pólové In 16 A, Ue AC 230/400 V / DC 144 V, charakteristika C, 2pól, Icn 10 kA</t>
  </si>
  <si>
    <t>-2023901625</t>
  </si>
  <si>
    <t>884</t>
  </si>
  <si>
    <t>7494003332</t>
  </si>
  <si>
    <t>Modulární přístroje Jističe do 80 A; 10 kA 2-pólové In 20 A, Ue AC 230/400 V / DC 144 V, charakteristika C, 2pól, Icn 10 kA</t>
  </si>
  <si>
    <t>-713439509</t>
  </si>
  <si>
    <t>885</t>
  </si>
  <si>
    <t>7494003382</t>
  </si>
  <si>
    <t>Modulární přístroje Jističe do 80 A; 10 kA 3-pólové In 10 A, Ue AC 230/400 V / DC 216 V, charakteristika B, 3pól, Icn 10 kA</t>
  </si>
  <si>
    <t>77834686</t>
  </si>
  <si>
    <t>886</t>
  </si>
  <si>
    <t>7494003386</t>
  </si>
  <si>
    <t>Modulární přístroje Jističe do 80 A; 10 kA 3-pólové In 16 A, Ue AC 230/400 V / DC 216 V, charakteristika B, 3pól, Icn 10 kA</t>
  </si>
  <si>
    <t>-1184955120</t>
  </si>
  <si>
    <t>887</t>
  </si>
  <si>
    <t>7494003388</t>
  </si>
  <si>
    <t>Modulární přístroje Jističe do 80 A; 10 kA 3-pólové In 20 A, Ue AC 230/400 V / DC 216 V, charakteristika B, 3pól, Icn 10 kA</t>
  </si>
  <si>
    <t>1637037092</t>
  </si>
  <si>
    <t>888</t>
  </si>
  <si>
    <t>7494003390</t>
  </si>
  <si>
    <t>Modulární přístroje Jističe do 80 A; 10 kA 3-pólové In 25 A, Ue AC 230/400 V / DC 216 V, charakteristika B, 3pól, Icn 10 kA</t>
  </si>
  <si>
    <t>485262690</t>
  </si>
  <si>
    <t>889</t>
  </si>
  <si>
    <t>7494003392</t>
  </si>
  <si>
    <t>Modulární přístroje Jističe do 80 A; 10 kA 3-pólové In 32 A, Ue AC 230/400 V / DC 216 V, charakteristika B, 3pól, Icn 10 kA</t>
  </si>
  <si>
    <t>159768481</t>
  </si>
  <si>
    <t>890</t>
  </si>
  <si>
    <t>7494003394</t>
  </si>
  <si>
    <t>Modulární přístroje Jističe do 80 A; 10 kA 3-pólové In 40 A, Ue AC 230/400 V / DC 216 V, charakteristika B, 3pól, Icn 10 kA</t>
  </si>
  <si>
    <t>710080187</t>
  </si>
  <si>
    <t>891</t>
  </si>
  <si>
    <t>7494003396</t>
  </si>
  <si>
    <t>Modulární přístroje Jističe do 80 A; 10 kA 3-pólové In 50 A, Ue AC 230/400 V / DC 216 V, charakteristika B, 3pól, Icn 10 kA</t>
  </si>
  <si>
    <t>1281562899</t>
  </si>
  <si>
    <t>892</t>
  </si>
  <si>
    <t>7494003398</t>
  </si>
  <si>
    <t>Modulární přístroje Jističe do 80 A; 10 kA 3-pólové In 63 A, Ue AC 230/400 V / DC 216 V, charakteristika B, 3pól, Icn 10 kA</t>
  </si>
  <si>
    <t>1605153864</t>
  </si>
  <si>
    <t>893</t>
  </si>
  <si>
    <t>7494003422</t>
  </si>
  <si>
    <t>Modulární přístroje Jističe do 80 A; 10 kA 3-pólové In 16 A, Ue AC 230/400 V / DC 216 V, charakteristika C, 3pól, Icn 10 kA</t>
  </si>
  <si>
    <t>-162542627</t>
  </si>
  <si>
    <t>894</t>
  </si>
  <si>
    <t>7494003424</t>
  </si>
  <si>
    <t>Modulární přístroje Jističe do 80 A; 10 kA 3-pólové In 20 A, Ue AC 230/400 V / DC 216 V, charakteristika C, 3pól, Icn 10 kA</t>
  </si>
  <si>
    <t>-1649185584</t>
  </si>
  <si>
    <t>895</t>
  </si>
  <si>
    <t>7494003426</t>
  </si>
  <si>
    <t>Modulární přístroje Jističe do 80 A; 10 kA 3-pólové In 25 A, Ue AC 230/400 V / DC 216 V, charakteristika C, 3pól, Icn 10 kA</t>
  </si>
  <si>
    <t>-1821606240</t>
  </si>
  <si>
    <t>896</t>
  </si>
  <si>
    <t>7494003428</t>
  </si>
  <si>
    <t>Modulární přístroje Jističe do 80 A; 10 kA 3-pólové In 32 A, Ue AC 230/400 V / DC 216 V, charakteristika C, 3pól, Icn 10 kA</t>
  </si>
  <si>
    <t>-101734345</t>
  </si>
  <si>
    <t>897</t>
  </si>
  <si>
    <t>7494003430</t>
  </si>
  <si>
    <t>Modulární přístroje Jističe do 80 A; 10 kA 3-pólové In 40 A, Ue AC 230/400 V / DC 216 V, charakteristika C, 3pól, Icn 10 kA</t>
  </si>
  <si>
    <t>1450067110</t>
  </si>
  <si>
    <t>898</t>
  </si>
  <si>
    <t>7494003432</t>
  </si>
  <si>
    <t>Modulární přístroje Jističe do 80 A; 10 kA 3-pólové In 50 A, Ue AC 230/400 V / DC 216 V, charakteristika C, 3pól, Icn 10 kA</t>
  </si>
  <si>
    <t>-152827261</t>
  </si>
  <si>
    <t>899</t>
  </si>
  <si>
    <t>7494003434</t>
  </si>
  <si>
    <t>Modulární přístroje Jističe do 80 A; 10 kA 3-pólové In 63 A, Ue AC 230/400 V / DC 216 V, charakteristika C, 3pól, Icn 10 kA</t>
  </si>
  <si>
    <t>424198371</t>
  </si>
  <si>
    <t>900</t>
  </si>
  <si>
    <t>7494003482</t>
  </si>
  <si>
    <t>Modulární přístroje Jističe do 80 A; 10 kA 3+N-pólové In 25 A, Ue AC 230/400 V / DC 216 V, charakteristika B, 3+N-pól, Icn 10 kA</t>
  </si>
  <si>
    <t>-550459898</t>
  </si>
  <si>
    <t>901</t>
  </si>
  <si>
    <t>7494003508</t>
  </si>
  <si>
    <t>Modulární přístroje Jističe do 80 A; 10 kA 3+N-pólové In 25 A, Ue AC 230/400 V / DC 216 V, charakteristika C, 3+N-pól, Icn 10 kA</t>
  </si>
  <si>
    <t>1873445857</t>
  </si>
  <si>
    <t>902</t>
  </si>
  <si>
    <t>7494003622</t>
  </si>
  <si>
    <t>Modulární přístroje Jističe do 125 A; 10 kA 3-pólové In 80 A, Ue AC 230/400 V / DC 216 V, charakteristika B, 3pól, Icn 10 kA</t>
  </si>
  <si>
    <t>269347106</t>
  </si>
  <si>
    <t>903</t>
  </si>
  <si>
    <t>7494003706</t>
  </si>
  <si>
    <t>Modulární přístroje Jističe Propojovací lišty Lišty 1pól. provedení, průřez 16 mm2, rozteč 17,8 mm, počet vývodů 12, kolíky</t>
  </si>
  <si>
    <t>-2122379968</t>
  </si>
  <si>
    <t>904</t>
  </si>
  <si>
    <t>7494003734</t>
  </si>
  <si>
    <t>Modulární přístroje Jističe Propojovací lišty Lišty 3pól. provedení, průřez 16 mm2, rozteč 17,8 mm, počet vývodů 4 x 3, kolíky</t>
  </si>
  <si>
    <t>1231852487</t>
  </si>
  <si>
    <t>905</t>
  </si>
  <si>
    <t>7494003742</t>
  </si>
  <si>
    <t>Modulární přístroje Jističe Propojovací lišty Lišty 3pól. provedení, průřez 16 mm2, rozteč 17,8 mm, počet vývodů 19 x 3, kolíky</t>
  </si>
  <si>
    <t>1920080988</t>
  </si>
  <si>
    <t>906</t>
  </si>
  <si>
    <t>7494003780</t>
  </si>
  <si>
    <t>Modulární přístroje Proudové chrániče 6 kA 2-pólové In 25 A, Ue AC 230/400 V, Idn 30 mA, 2pól, Inc 6 kA, typ AC</t>
  </si>
  <si>
    <t>-150076312</t>
  </si>
  <si>
    <t>907</t>
  </si>
  <si>
    <t>7494003798</t>
  </si>
  <si>
    <t>Modulární přístroje Proudové chrániče 6 kA 4-pólové In 40 A, Ue AC 230/400 V, Idn 300 mA, 4pól, Inc 6 kA, typ AC</t>
  </si>
  <si>
    <t>-1823071533</t>
  </si>
  <si>
    <t>908</t>
  </si>
  <si>
    <t>7494003806</t>
  </si>
  <si>
    <t>Modulární přístroje Proudové chrániče 10 kA typ AC 2-pólové In 25 A, Ue AC 230/400 V, Idn 30 mA, 2pól, Inc 10 kA, typ AC</t>
  </si>
  <si>
    <t>-620599142</t>
  </si>
  <si>
    <t>909</t>
  </si>
  <si>
    <t>7494003812</t>
  </si>
  <si>
    <t>Modulární přístroje Proudové chrániče 10 kA typ AC 2-pólové In 25 A, Ue AC 230/400 V, Idn 100 mA, 2pól, Inc 10 kA, typ AC</t>
  </si>
  <si>
    <t>1899290859</t>
  </si>
  <si>
    <t>910</t>
  </si>
  <si>
    <t>7494003826</t>
  </si>
  <si>
    <t>Modulární přístroje Proudové chrániče 10 kA typ AC 4-pólové In 40 A, Ue AC 230/400 V, Idn 30 mA, 4pól, Inc 10 kA, typ AC</t>
  </si>
  <si>
    <t>158017765</t>
  </si>
  <si>
    <t>911</t>
  </si>
  <si>
    <t>7494003834</t>
  </si>
  <si>
    <t>Modulární přístroje Proudové chrániče 10 kA typ AC 4-pólové In 40 A, Ue AC 230/400 V, Idn 100 mA, 4pól, Inc 10 kA, typ AC</t>
  </si>
  <si>
    <t>2099411440</t>
  </si>
  <si>
    <t>912</t>
  </si>
  <si>
    <t>7494003840</t>
  </si>
  <si>
    <t>Modulární přístroje Proudové chrániče 10 kA typ AC 4-pólové In 40 A, Ue AC 230/400 V, Idn 300 mA, 4pól, Inc 10 kA, typ AC</t>
  </si>
  <si>
    <t>921955245</t>
  </si>
  <si>
    <t>913</t>
  </si>
  <si>
    <t>7494003842</t>
  </si>
  <si>
    <t>Modulární přístroje Proudové chrániče 10 kA typ AC 4-pólové In 63 A, Ue AC 230/400 V, Idn 300 mA, 4pól, Inc 10 kA, typ AC</t>
  </si>
  <si>
    <t>-869871377</t>
  </si>
  <si>
    <t>914</t>
  </si>
  <si>
    <t>7494003866</t>
  </si>
  <si>
    <t>Modulární přístroje Proudové chrániče 10 kA typ A 2-pólové In 40 A, Ue AC 230/400 V, Idn 300 mA, 2pól, Inc 10 kA, typ A</t>
  </si>
  <si>
    <t>1224312593</t>
  </si>
  <si>
    <t>915</t>
  </si>
  <si>
    <t>7494003884</t>
  </si>
  <si>
    <t>Modulární přístroje Proudové chrániče 10 kA typ A 4-pólové In 25 A, Ue AC 230/400 V, Idn 300 mA, 4pól, Inc 10 kA, typ A</t>
  </si>
  <si>
    <t>1002972410</t>
  </si>
  <si>
    <t>916</t>
  </si>
  <si>
    <t>7494003886</t>
  </si>
  <si>
    <t>Modulární přístroje Proudové chrániče 10 kA typ A 4-pólové In 40 A, Ue AC 230/400 V, Idn 300 mA, 4pól, Inc 10 kA, typ A</t>
  </si>
  <si>
    <t>2109300560</t>
  </si>
  <si>
    <t>917</t>
  </si>
  <si>
    <t>7494003888</t>
  </si>
  <si>
    <t>Modulární přístroje Proudové chrániče 10 kA typ A 4-pólové In 63 A, Ue AC 230/400 V, Idn 300 mA, 4pól, Inc 10 kA, typ A</t>
  </si>
  <si>
    <t>2071683517</t>
  </si>
  <si>
    <t>918</t>
  </si>
  <si>
    <t>7494003970</t>
  </si>
  <si>
    <t>Modulární přístroje Proudové chrániče Proudové chrániče s nadproudovou ochranou 6kA typ AC In 10 A, Ue AC 230 V, charakteristika B, Idn 30 mA, 1+N-pól, Icn 6 kA, typ AC</t>
  </si>
  <si>
    <t>-971733514</t>
  </si>
  <si>
    <t>919</t>
  </si>
  <si>
    <t>7494003972</t>
  </si>
  <si>
    <t>Modulární přístroje Proudové chrániče Proudové chrániče s nadproudovou ochranou 6kA typ AC In 16 A, Ue AC 230 V, charakteristika B, Idn 30 mA, 1+N-pól, Icn 6 kA, typ AC</t>
  </si>
  <si>
    <t>1877503345</t>
  </si>
  <si>
    <t>920</t>
  </si>
  <si>
    <t>7494003976</t>
  </si>
  <si>
    <t>Modulární přístroje Proudové chrániče Proudové chrániče s nadproudovou ochranou 6kA typ AC In 10 A, Ue AC 230 V, charakteristika C, Idn 30 mA, 1+N-pól, Icn 6 kA, typ AC</t>
  </si>
  <si>
    <t>-846644410</t>
  </si>
  <si>
    <t>921</t>
  </si>
  <si>
    <t>7494003978</t>
  </si>
  <si>
    <t>Modulární přístroje Proudové chrániče Proudové chrániče s nadproudovou ochranou 6kA typ AC In 16 A, Ue AC 230 V, charakteristika C, Idn 30 mA, 1+N-pól, Icn 6 kA, typ AC</t>
  </si>
  <si>
    <t>1254430604</t>
  </si>
  <si>
    <t>922</t>
  </si>
  <si>
    <t>7494003982</t>
  </si>
  <si>
    <t>Modulární přístroje Proudové chrániče Proudové chrániče s nadproudovou ochranou 10 kA typ AC In 10 A, Ue AC 230 V, charakteristika B, Idn 30 mA, 1+N-pól, Icn 10 kA, typ AC</t>
  </si>
  <si>
    <t>-1582233959</t>
  </si>
  <si>
    <t>923</t>
  </si>
  <si>
    <t>7494003984</t>
  </si>
  <si>
    <t>Modulární přístroje Proudové chrániče Proudové chrániče s nadproudovou ochranou 10 kA typ AC In 16 A, Ue AC 230 V, charakteristika B, Idn 30 mA, 1+N-pól, Icn 10 kA, typ AC</t>
  </si>
  <si>
    <t>2102178050</t>
  </si>
  <si>
    <t>924</t>
  </si>
  <si>
    <t>7494003996</t>
  </si>
  <si>
    <t>Modulární přístroje Proudové chrániče Proudové chrániče s nadproudovou ochranou 10 kA typ AC In 10 A, Ue AC 230 V, charakteristika C, Idn 30 mA, 1+N-pól, Icn 10 kA, typ AC</t>
  </si>
  <si>
    <t>-1845526449</t>
  </si>
  <si>
    <t>925</t>
  </si>
  <si>
    <t>7494003998</t>
  </si>
  <si>
    <t>Modulární přístroje Proudové chrániče Proudové chrániče s nadproudovou ochranou 10 kA typ AC In 16 A, Ue AC 230 V, charakteristika C, Idn 30 mA, 1+N-pól, Icn 10 kA, typ AC</t>
  </si>
  <si>
    <t>1983711211</t>
  </si>
  <si>
    <t>926</t>
  </si>
  <si>
    <t>7494004094</t>
  </si>
  <si>
    <t>Modulární přístroje Přepěťové ochrany Kombinované svodiče bleskových proudů a přepětí typ 1 + 2, Iimp 25 kA, Uc AC 350 V, výměnné moduly, se signalizací, jiskřiště, varistor, 3pól</t>
  </si>
  <si>
    <t>-1321051407</t>
  </si>
  <si>
    <t>927</t>
  </si>
  <si>
    <t>7494004096</t>
  </si>
  <si>
    <t>Modulární přístroje Přepěťové ochrany Kombinované svodiče bleskových proudů a přepětí typ 1 + 2, Iimp 25 kA, Uc AC 350 V, výměnné moduly, se signalizací, jiskřiště, varistor, 3+N-pól</t>
  </si>
  <si>
    <t>-428776235</t>
  </si>
  <si>
    <t>928</t>
  </si>
  <si>
    <t>7494004098</t>
  </si>
  <si>
    <t>Modulární přístroje Přepěťové ochrany Kombinované svodiče bleskových proudů a přepětí typ 1, náhradní díl, Iimp 25 kA, Uc AC 350 V, pouze výměnný modul, jiskřiště, např. pro SJBC-25E (L/N)</t>
  </si>
  <si>
    <t>673781168</t>
  </si>
  <si>
    <t>929</t>
  </si>
  <si>
    <t>7494004102</t>
  </si>
  <si>
    <t>Modulární přístroje Přepěťové ochrany Kombinované svodiče bleskových proudů a přepětí typ 1+2, Iimp 12,5 kA, Uc AC 335 V, výměnné moduly, varistor, 3pól</t>
  </si>
  <si>
    <t>-192592244</t>
  </si>
  <si>
    <t>930</t>
  </si>
  <si>
    <t>7494004104</t>
  </si>
  <si>
    <t>Modulární přístroje Přepěťové ochrany Kombinované svodiče bleskových proudů a přepětí typ 1+2, Iimp 12,5 kA, Uc AC 335 V, výměnné moduly, se signalizací, varistor, 3pól</t>
  </si>
  <si>
    <t>-947382215</t>
  </si>
  <si>
    <t>931</t>
  </si>
  <si>
    <t>7494004106</t>
  </si>
  <si>
    <t>Modulární přístroje Přepěťové ochrany Kombinované svodiče bleskových proudů a přepětí typ 1+2, Iimp 12,5 kA, Uc AC 335 V, výměnné moduly, varistor, jiskřiště, 3+N-pól</t>
  </si>
  <si>
    <t>1716533550</t>
  </si>
  <si>
    <t>932</t>
  </si>
  <si>
    <t>7494004108</t>
  </si>
  <si>
    <t>Modulární přístroje Přepěťové ochrany Kombinované svodiče bleskových proudů a přepětí typ 1+2, Iimp 12,5 kA, Uc AC 335 V, výměnné moduly, se signalizací, varistor, jiskřiště, 3+N-pól</t>
  </si>
  <si>
    <t>-37008846</t>
  </si>
  <si>
    <t>933</t>
  </si>
  <si>
    <t>7494004116</t>
  </si>
  <si>
    <t>Modulární přístroje Přepěťové ochrany Kombinované svodiče bleskových proudů a přepětí typ 1+2, Iimp 12,5 kA, Uc AC 335 V, výměnné moduly, se signalizací, varistor, jiskřiště, 1+N-pól</t>
  </si>
  <si>
    <t>-633242381</t>
  </si>
  <si>
    <t>934</t>
  </si>
  <si>
    <t>7494004128</t>
  </si>
  <si>
    <t>Modulární přístroje Přepěťové ochrany Svodiče přepětí typ 2, Imax 40 kA, Uc AC 350 V, výměnné moduly, se signalizací, varistor, jiskřiště, 3+N-pól</t>
  </si>
  <si>
    <t>-878821300</t>
  </si>
  <si>
    <t>936</t>
  </si>
  <si>
    <t>7494004190</t>
  </si>
  <si>
    <t>Modulární přístroje Spínací přístroje Instalační stykače AC Ith 20 A, Uc AC 230 V, 1x zapínací kontakt, AC-3: zap. 9A</t>
  </si>
  <si>
    <t>-588731327</t>
  </si>
  <si>
    <t>937</t>
  </si>
  <si>
    <t>7494004192</t>
  </si>
  <si>
    <t>Modulární přístroje Spínací přístroje Instalační stykače AC Ith 20 A, Uc AC 230 V, 2x zapínací kontakt, AC-3: zap. 9A</t>
  </si>
  <si>
    <t>1347847658</t>
  </si>
  <si>
    <t>938</t>
  </si>
  <si>
    <t>7494004194</t>
  </si>
  <si>
    <t>Modulární přístroje Spínací přístroje Instalační stykače AC Ith 20 A, Uc AC 24 V, 2x zapínací kontakt, AC-3: zap. 9A</t>
  </si>
  <si>
    <t>587778161</t>
  </si>
  <si>
    <t>939</t>
  </si>
  <si>
    <t>7494004204</t>
  </si>
  <si>
    <t>Modulární přístroje Spínací přístroje Instalační stykače AC Ith 25 A, Uc AC 230 V, 4x zapínací kontakt, AC-3: 8,5A</t>
  </si>
  <si>
    <t>-1892955773</t>
  </si>
  <si>
    <t>940</t>
  </si>
  <si>
    <t>7494004246</t>
  </si>
  <si>
    <t>Modulární přístroje Spínací přístroje Instalační stykače AC s manuálním ovládáním Ith 20 A, Uc AC 230 V, 2x zapínací kontakt, s manuálním ovládáním, AC-3: zap. 9A</t>
  </si>
  <si>
    <t>70393716</t>
  </si>
  <si>
    <t>941</t>
  </si>
  <si>
    <t>7494004248</t>
  </si>
  <si>
    <t>Modulární přístroje Spínací přístroje Instalační stykače AC s manuálním ovládáním Ith 20 A, Uc AC 24 V, 2x zapínací kontakt, s manuálním ovládáním, AC-3: zap. 9A</t>
  </si>
  <si>
    <t>-727838818</t>
  </si>
  <si>
    <t>942</t>
  </si>
  <si>
    <t>7494004252</t>
  </si>
  <si>
    <t>Modulární přístroje Spínací přístroje Instalační stykače AC s manuálním ovládáním Ith 20 A, Uc AC 24 V, 1x zapínací kontakt, 1x rozpínací kontakt, s manuálním ovládáním, AC-3, zap. 9A, rozp. 6A</t>
  </si>
  <si>
    <t>-1170270327</t>
  </si>
  <si>
    <t>943</t>
  </si>
  <si>
    <t>7494004254</t>
  </si>
  <si>
    <t>Modulární přístroje Spínací přístroje Instalační stykače AC s manuálním ovládáním Ith 25 A, Uc AC 230 V, 4x zapínací kontakt, s manuálním ovládáním, AC-3: 8,5A</t>
  </si>
  <si>
    <t>-1473450602</t>
  </si>
  <si>
    <t>944</t>
  </si>
  <si>
    <t>7494004256</t>
  </si>
  <si>
    <t>Modulární přístroje Spínací přístroje Instalační stykače AC s manuálním ovládáním Ith 25 A, Uc AC 24 V, 4x zapínací kontakt, s manuálním ovládáním, AC-3: 8,5A</t>
  </si>
  <si>
    <t>809777091</t>
  </si>
  <si>
    <t>945</t>
  </si>
  <si>
    <t>7494004258</t>
  </si>
  <si>
    <t>Modulární přístroje Spínací přístroje Instalační stykače AC s manuálním ovládáním Ith 25 A, Uc AC 230 V, 3x zapínací kontakt, 1x rozpínací kontakt, s manuálním ovládáním, AC-3: 8,5A</t>
  </si>
  <si>
    <t>-149555056</t>
  </si>
  <si>
    <t>946</t>
  </si>
  <si>
    <t>7494004282</t>
  </si>
  <si>
    <t>Modulární přístroje Spínací přístroje Instalační stykače AC/DC Ith 20 A, Uc AC/DC 24 V, 1x zapínací kontakt, 1x rozpínací kontakt,AC-3: zap. 9A, rozp.6A</t>
  </si>
  <si>
    <t>1124170677</t>
  </si>
  <si>
    <t>947</t>
  </si>
  <si>
    <t>7494004414</t>
  </si>
  <si>
    <t>Modulární přístroje Spínací přístroje Spínací hodiny In 16 A, Uc AC 230 V, 1x přepínací kontakt, týdenní program, 1 kanál, jazyk EN, záloha chodu</t>
  </si>
  <si>
    <t>1005866705</t>
  </si>
  <si>
    <t>948</t>
  </si>
  <si>
    <t>7494004422</t>
  </si>
  <si>
    <t>Modulární přístroje Spínací přístroje Spínací hodiny In 16 A, Uc AC 230 V, 1x přepínací kontakt, týdenní program, 1 kanál, jazyk CS, EN, DE, PL, RU, IT, FR, ES, PT, NL, DA, FI, NO, SV, TR, záloha chodu, náhrada za např. MAR</t>
  </si>
  <si>
    <t>1493744777</t>
  </si>
  <si>
    <t>949</t>
  </si>
  <si>
    <t>7494004424</t>
  </si>
  <si>
    <t>Modulární přístroje Spínací přístroje Spínací hodiny In 16 A, Uc AC 230 V, 2x přepínací kontakt, týdenní program, 2 kanály, jazyk CS, EN, DE, PL, RU, IT, FR, ES, PT, NL, DA, FI, NO, SV, TR, záloha chodu, náhrada za např. MAR</t>
  </si>
  <si>
    <t>1208846772</t>
  </si>
  <si>
    <t>950</t>
  </si>
  <si>
    <t>7494004426</t>
  </si>
  <si>
    <t>Modulární přístroje Spínací přístroje Spínací hodiny In 16 A, Uc AC 230 V, 1x přepínací kontakt, týdenní program, 1 kanál, funkce astro, jazyk CS, EN, DE, PL, RU, IT, FR, ES, PT, NL, DA, FI, NO, SV, TR, záloha chodu</t>
  </si>
  <si>
    <t>1312799299</t>
  </si>
  <si>
    <t>951</t>
  </si>
  <si>
    <t>7494004428</t>
  </si>
  <si>
    <t>Modulární přístroje Spínací přístroje Spínací hodiny In 16 A, Uc AC 230 V, 2x přepínací kontakt, týdenní program, 2 kanály, funkce astro, jazyk CS, EN, DE, PL, RU, IT, FR, ES, PT, NL, DA, FI, NO, SV, TR, záloha chodu</t>
  </si>
  <si>
    <t>1544289382</t>
  </si>
  <si>
    <t>956</t>
  </si>
  <si>
    <t>7494004490</t>
  </si>
  <si>
    <t>Modulární přístroje Ostatní přístroje -modulární přístroje Vypínače In 20 A, Ue AC 250 V, 1pól</t>
  </si>
  <si>
    <t>-1082220316</t>
  </si>
  <si>
    <t>957</t>
  </si>
  <si>
    <t>7494004492</t>
  </si>
  <si>
    <t>Modulární přístroje Ostatní přístroje -modulární přístroje Vypínače In 32 A, Ue AC 250 V, 1pól</t>
  </si>
  <si>
    <t>1761565539</t>
  </si>
  <si>
    <t>958</t>
  </si>
  <si>
    <t>7494004500</t>
  </si>
  <si>
    <t>Modulární přístroje Ostatní přístroje -modulární přístroje Vypínače In 100 A, Ue AC 250 V, 1pól</t>
  </si>
  <si>
    <t>1518687243</t>
  </si>
  <si>
    <t>959</t>
  </si>
  <si>
    <t>7494004522</t>
  </si>
  <si>
    <t>Modulární přístroje Ostatní přístroje -modulární přístroje Vypínače In 40 A, Ue AC 250/440 V, 3pól</t>
  </si>
  <si>
    <t>-563297904</t>
  </si>
  <si>
    <t>960</t>
  </si>
  <si>
    <t>7494004524</t>
  </si>
  <si>
    <t>Modulární přístroje Ostatní přístroje -modulární přístroje Vypínače In 63 A, Ue AC 250/440 V, 3pól</t>
  </si>
  <si>
    <t>1824920525</t>
  </si>
  <si>
    <t>961</t>
  </si>
  <si>
    <t>7494004526</t>
  </si>
  <si>
    <t>Modulární přístroje Ostatní přístroje -modulární přístroje Vypínače In 80 A, Ue AC 250/440 V, 3pól</t>
  </si>
  <si>
    <t>-1008504066</t>
  </si>
  <si>
    <t>962</t>
  </si>
  <si>
    <t>7494004530</t>
  </si>
  <si>
    <t>Modulární přístroje Ostatní přístroje -modulární přístroje Vypínače In 125 A, Ue AC 250/440 V, 3pól</t>
  </si>
  <si>
    <t>23793393</t>
  </si>
  <si>
    <t>963</t>
  </si>
  <si>
    <t>7494004550</t>
  </si>
  <si>
    <t>Modulární přístroje Ostatní přístroje -modulární přístroje Spínače a tlačítka Páčkové spínače Ith 25 A, Ue AC 230/400 V, 2x zapínací kontakt, 2x rozpínací kontakt, šířka 1 modul</t>
  </si>
  <si>
    <t>-215577132</t>
  </si>
  <si>
    <t>964</t>
  </si>
  <si>
    <t>7494004568</t>
  </si>
  <si>
    <t>Modulární přístroje Ostatní přístroje -modulární přístroje Spínače a tlačítka Kolébkové spínače a přepínače Ith 16 A, Ue AC 250 V, DC 12 V, 1x přepínací kontakt, s mezipolohou</t>
  </si>
  <si>
    <t>-314212293</t>
  </si>
  <si>
    <t>965</t>
  </si>
  <si>
    <t>7494004574</t>
  </si>
  <si>
    <t>Modulární přístroje Ostatní přístroje -modulární přístroje Spínače a tlačítka Tlačítkové spínače Ith 25 A, Ue AC 230/400 V, 1x zapínací kontakt, 1x rozpínací kontakt, zapínací tlačítko - barva zelená, vypínací tlačítko - barva červená</t>
  </si>
  <si>
    <t>252210035</t>
  </si>
  <si>
    <t>966</t>
  </si>
  <si>
    <t>7494004608</t>
  </si>
  <si>
    <t>Modulární přístroje Ostatní přístroje -modulární přístroje Spínače a tlačítka Ovládací tlačítka barva zelená, např. pro MST, MTX, MT2</t>
  </si>
  <si>
    <t>1806667274</t>
  </si>
  <si>
    <t>967</t>
  </si>
  <si>
    <t>7494004618</t>
  </si>
  <si>
    <t>Modulární přístroje Ostatní přístroje -modulární přístroje Světelná návěstí Ue AC 230 V, barva zelená</t>
  </si>
  <si>
    <t>2044099110</t>
  </si>
  <si>
    <t>968</t>
  </si>
  <si>
    <t>7494004632</t>
  </si>
  <si>
    <t>Modulární přístroje Ostatní přístroje -modulární přístroje Světelná návěstí Ue AC 230 V, barva zelená, např. pro MSP, MTX, MKA</t>
  </si>
  <si>
    <t>-368650044</t>
  </si>
  <si>
    <t>969</t>
  </si>
  <si>
    <t>7494004640</t>
  </si>
  <si>
    <t>Modulární přístroje Ostatní přístroje -modulární přístroje Světelná návěstí Ue AC/DC 24 V, barva zelená, např. pro MSP, MTX, MKA</t>
  </si>
  <si>
    <t>768979628</t>
  </si>
  <si>
    <t>970</t>
  </si>
  <si>
    <t>7494004654</t>
  </si>
  <si>
    <t>Modulární přístroje Ostatní přístroje -modulární přístroje Elektrické zdroje výkon 10 VA, Upri AC 230 V, Usec AC 24 V, DC 1,2 - 24 V, ochrana PTC odporem, s regulací, šířka 3 moduly</t>
  </si>
  <si>
    <t>400524733</t>
  </si>
  <si>
    <t>971</t>
  </si>
  <si>
    <t>7494004658</t>
  </si>
  <si>
    <t>Modulární přístroje Ostatní přístroje -modulární přístroje Soklové zásuvky In 16 A, Ue AC 230 V, s ochranným kolíkem, přívod zespodu, přívod seshora, šířka 2,5 modulu</t>
  </si>
  <si>
    <t>-122452592</t>
  </si>
  <si>
    <t>972</t>
  </si>
  <si>
    <t>7494004662</t>
  </si>
  <si>
    <t>Modulární přístroje Ostatní přístroje -modulární přístroje Soklové zásuvky In 16 A, Ue AC 230 V, provedení "schuko", přívod zespodu, přívod seshora, šířka 2,5 modulu</t>
  </si>
  <si>
    <t>1366507710</t>
  </si>
  <si>
    <t>973</t>
  </si>
  <si>
    <t>7494004774</t>
  </si>
  <si>
    <t>Kompaktní jističe Kompaktní jističe do 160A 3-pól 3pól, In 50 A, Icu 25 kA, charakteristika distribuční D, nastavení IR 40 - 50 A, Cu/Al kabely 2,5 - 95 mm2</t>
  </si>
  <si>
    <t>754748027</t>
  </si>
  <si>
    <t>974</t>
  </si>
  <si>
    <t>7494004776</t>
  </si>
  <si>
    <t>Kompaktní jističe Kompaktní jističe do 160A 3-pól 3pól, In 63 A, Icu 25 kA, charakteristika distribuční D, nastavení IR 50 - 63 A, Cu/Al kabely 2,5 - 95 mm2</t>
  </si>
  <si>
    <t>932786294</t>
  </si>
  <si>
    <t>975</t>
  </si>
  <si>
    <t>7494004778</t>
  </si>
  <si>
    <t>Kompaktní jističe Kompaktní jističe do 160A 3-pól 3pól, In 80 A, Icu 25 kA, charakteristika distribuční D, nastavení IR 63 - 80 A, Cu/Al kabely 2,5 - 95 mm2</t>
  </si>
  <si>
    <t>864541921</t>
  </si>
  <si>
    <t>976</t>
  </si>
  <si>
    <t>7494004780</t>
  </si>
  <si>
    <t>Kompaktní jističe Kompaktní jističe do 160A 3-pól 3pól, In 100 A, Icu 25 kA, charakteristika distribuční D, nastavení IR 80 - 100 A, Cu/Al kabely 2,5 - 95 mm2</t>
  </si>
  <si>
    <t>364776361</t>
  </si>
  <si>
    <t>977</t>
  </si>
  <si>
    <t>7494004782</t>
  </si>
  <si>
    <t>Kompaktní jističe Kompaktní jističe do 160A 3-pól 3pól, In 125 A, Icu 25 kA, charakteristika distribuční D, nastavení IR 100 - 125 A, Cu/Al kabely 2,5 - 95 mm2</t>
  </si>
  <si>
    <t>-2089613674</t>
  </si>
  <si>
    <t>978</t>
  </si>
  <si>
    <t>7494004784</t>
  </si>
  <si>
    <t>Kompaktní jističe Kompaktní jističe do 160A 3-pól 3pól, In 160 A, Icu 25 kA, charakteristika distribuční D, nastavení IR 125 - 160 A, Cu/Al kabely 2,5 - 95 mm2</t>
  </si>
  <si>
    <t>-708316615</t>
  </si>
  <si>
    <t>979</t>
  </si>
  <si>
    <t>7494004854</t>
  </si>
  <si>
    <t>Kompaktní jističe Kompaktní jističe do 160A 4-pól 4pól, In 50 A, Icu 25 kA, charakteristika distribuční D, nastavení IR 40 - 50 A, Cu/Al kabely 2,5 - 95 mm2</t>
  </si>
  <si>
    <t>-654812133</t>
  </si>
  <si>
    <t>980</t>
  </si>
  <si>
    <t>7494004856</t>
  </si>
  <si>
    <t>Kompaktní jističe Kompaktní jističe do 160A 4-pól 4pól, In 63 A, Icu 25 kA, charakteristika distribuční D, nastavení IR 50 - 63 A, Cu/Al kabely 2,5 - 95 mm2</t>
  </si>
  <si>
    <t>1837179039</t>
  </si>
  <si>
    <t>981</t>
  </si>
  <si>
    <t>7494004858</t>
  </si>
  <si>
    <t>Kompaktní jističe Kompaktní jističe do 160A 4-pól 4pól, In 80 A, Icu 25 kA, charakteristika distribuční D, nastavení IR 63 - 80 A, Cu/Al kabely 2,5 - 95 mm2</t>
  </si>
  <si>
    <t>-882467513</t>
  </si>
  <si>
    <t>982</t>
  </si>
  <si>
    <t>7494004860</t>
  </si>
  <si>
    <t>Kompaktní jističe Kompaktní jističe do 160A 4-pól 4pól, In 100 A, Icu 25 kA, charakteristika distribuční D, nastavení IR 80 - 100 A, Cu/Al kabely 2,5 - 95 mm2</t>
  </si>
  <si>
    <t>-571260704</t>
  </si>
  <si>
    <t>983</t>
  </si>
  <si>
    <t>7494004862</t>
  </si>
  <si>
    <t>Kompaktní jističe Kompaktní jističe do 160A 4-pól 4pól, In 125 A, Icu 25 kA, charakteristika distribuční D, nastavení IR 100 - 125 A, Cu/Al kabely 2,5 - 95 mm2</t>
  </si>
  <si>
    <t>1326607590</t>
  </si>
  <si>
    <t>984</t>
  </si>
  <si>
    <t>7494004864</t>
  </si>
  <si>
    <t>Kompaktní jističe Kompaktní jističe do 160A 4-pól 4pól, In 160 A, Icu 25 kA, charakteristika distribuční D, nastavení IR 125 - 160 A, Cu/Al kabely 2,5 - 95 mm2</t>
  </si>
  <si>
    <t>959179023</t>
  </si>
  <si>
    <t>985</t>
  </si>
  <si>
    <t>7494004880</t>
  </si>
  <si>
    <t>Kompaktní jističe Kompaktní jističe do 160A Chráničové moduly 4pól, In 63 A, Idn 0,03 - 3 A, s propojovacími pasy, Cu/Al kabely 2,5 - 95 mm2, např. pro BC160</t>
  </si>
  <si>
    <t>-1809482659</t>
  </si>
  <si>
    <t>986</t>
  </si>
  <si>
    <t>7494004882</t>
  </si>
  <si>
    <t>Kompaktní jističe Kompaktní jističe do 160A Chráničové moduly 4pól, In 160 A, Idn 0,03 - 3 A, s propojovacími pasy, Cu/Al kabely 2,5 - 95 mm2, např. pro BC160</t>
  </si>
  <si>
    <t>-871313052</t>
  </si>
  <si>
    <t>987</t>
  </si>
  <si>
    <t>7494004902</t>
  </si>
  <si>
    <t>Kompaktní jističe Kompaktní jističe do 160A Připojovací sady dvojité blokové svorky, Cu/Al kabely 2x (25 - 120) mm2, 3 ks, např. pro BC160</t>
  </si>
  <si>
    <t>640557473</t>
  </si>
  <si>
    <t>988</t>
  </si>
  <si>
    <t>7494004942</t>
  </si>
  <si>
    <t>Kompaktní jističe Kompaktní jističe do 160A Napěťové spouště AC/DC 24, 48 V, např. pro BC160</t>
  </si>
  <si>
    <t>-1503290299</t>
  </si>
  <si>
    <t>989</t>
  </si>
  <si>
    <t>7494004946</t>
  </si>
  <si>
    <t>Kompaktní jističe Kompaktní jističe do 160A Napěťové spouště AC 230, 400 V / DC 220 V, např. pro BC160</t>
  </si>
  <si>
    <t>-1918745031</t>
  </si>
  <si>
    <t>990</t>
  </si>
  <si>
    <t>7494004948</t>
  </si>
  <si>
    <t>Kompaktní jističe Kompaktní jističe do 160A Podpěťové spouště AC/DC 24, 48 V, např. pro BC160</t>
  </si>
  <si>
    <t>1258705786</t>
  </si>
  <si>
    <t>991</t>
  </si>
  <si>
    <t>7494004952</t>
  </si>
  <si>
    <t>Kompaktní jističe Kompaktní jističe do 160A Podpěťové spouště AC 230, 400 V / DC 220 V, např. pro BC160</t>
  </si>
  <si>
    <t>-1645177847</t>
  </si>
  <si>
    <t>992</t>
  </si>
  <si>
    <t>7494005024</t>
  </si>
  <si>
    <t>Kompaktní jističe Kompaktní jističe Jističe do 250A Spínací bloky 3pól, Iu 250 A, Icu 36 kA, např. pro BD250</t>
  </si>
  <si>
    <t>-866218067</t>
  </si>
  <si>
    <t>993</t>
  </si>
  <si>
    <t>7494005072</t>
  </si>
  <si>
    <t>Kompaktní jističe Kompaktní jističe Jističe do 250A Nadproudové spouště charakteristika distribuční D, In 250 A, nastavení IR 100 - 250 A, např. pro BD250</t>
  </si>
  <si>
    <t>803950600</t>
  </si>
  <si>
    <t>994</t>
  </si>
  <si>
    <t>7494005084</t>
  </si>
  <si>
    <t>Kompaktní jističe Kompaktní jističe Jističe do 250A Připojovací sady dvojité blokové svorky, Cu/Al kabely 2x (150 - 240) mm2, 3 ks, např. pro BD250</t>
  </si>
  <si>
    <t>-1370745477</t>
  </si>
  <si>
    <t>995</t>
  </si>
  <si>
    <t>7494005174</t>
  </si>
  <si>
    <t>Kompaktní jističe Kompaktní jističe Jističe do 630A Spínací bloky 3pól, Iu 630 A, Icu 36 kA, např. pro BH630</t>
  </si>
  <si>
    <t>-872653548</t>
  </si>
  <si>
    <t>996</t>
  </si>
  <si>
    <t>7494005208</t>
  </si>
  <si>
    <t>Kompaktní jističe Kompaktní jističe Jističe do 630A Nadproudové spouště charakteristika distribuční D, In 630 A, nastavení IR 250 - 630 A, např. pro BH630</t>
  </si>
  <si>
    <t>-1291740184</t>
  </si>
  <si>
    <t>997</t>
  </si>
  <si>
    <t>7494005236</t>
  </si>
  <si>
    <t>Kompaktní jističe Kompaktní jističe Jističe do 630A Připojovací sady blokové svorky, Cu/Al kabely 2x (150 - 240) mm2, 3 ks, např. pro BH630</t>
  </si>
  <si>
    <t>1087076222</t>
  </si>
  <si>
    <t>998</t>
  </si>
  <si>
    <t>7494005318</t>
  </si>
  <si>
    <t>Kompaktní jističe Kompaktní jističe Jističe do 630A Napěťové spouště AC/DC 24, 40, 48 V, např. pro BH630/BD250</t>
  </si>
  <si>
    <t>-952229437</t>
  </si>
  <si>
    <t>999</t>
  </si>
  <si>
    <t>7494005322</t>
  </si>
  <si>
    <t>Kompaktní jističe Kompaktní jističe Jističe do 630A Napěťové spouště AC 230, 400, 500 V / DC 220 V, např. pro BH630/BD250</t>
  </si>
  <si>
    <t>1455903636</t>
  </si>
  <si>
    <t>1000</t>
  </si>
  <si>
    <t>7494005324</t>
  </si>
  <si>
    <t>Kompaktní jističe Kompaktní jističe Jističe do 630A Podpěťové spouště AC/DC 24, 40, 48 V, např. pro BH630/BD250</t>
  </si>
  <si>
    <t>1381228175</t>
  </si>
  <si>
    <t>1001</t>
  </si>
  <si>
    <t>7494005328</t>
  </si>
  <si>
    <t>Kompaktní jističe Kompaktní jističe Jističe do 630A Podpěťové spouště AC 230, 400, 500 V / DC 220 V, např. pro BH630/BD250</t>
  </si>
  <si>
    <t>944198800</t>
  </si>
  <si>
    <t>1002</t>
  </si>
  <si>
    <t>7494005378</t>
  </si>
  <si>
    <t>Kompaktní jističe Kompaktní jističe Jističe do 630A Motorové pohony AC 230 V / DC 220 V, např. pro BH630</t>
  </si>
  <si>
    <t>1054496003</t>
  </si>
  <si>
    <t>1003</t>
  </si>
  <si>
    <t>7494007624</t>
  </si>
  <si>
    <t>Pojistkové systémy Odpínače, odpojovače a držáky válcových pojistkových vložek Pojistkové odpínače Ie 32 A, Ue AC 690 V/DC 440 V, pro válcové pojistkové vložky 10x38, 3pól. provedení, bez signalizace, náhrada za např.  OPVA10-3</t>
  </si>
  <si>
    <t>-570421542</t>
  </si>
  <si>
    <t>1004</t>
  </si>
  <si>
    <t>7494007640</t>
  </si>
  <si>
    <t>Pojistkové systémy Odpínače, odpojovače a držáky válcových pojistkových vložek Pojistkové odpínače Ie 63 A, Ue AC 690 V/DC 440 V, pro válcové pojistkové vložky 14x51, 3pól. ovládání, bez signalizace, náhrada za např.  OPVA14-3</t>
  </si>
  <si>
    <t>1558967134</t>
  </si>
  <si>
    <t>1005</t>
  </si>
  <si>
    <t>7494007656</t>
  </si>
  <si>
    <t>Pojistkové systémy Odpínače, odpojovače a držáky válcových pojistkových vložek Pojistkové odpínače Ie 125 A, Ue AC 690 V/DC 440 V, pro válcové pojistkové vložky 22x58, 3pól. provedení, bez signalizace, náhrada za např.  OPVA22-3</t>
  </si>
  <si>
    <t>85170079</t>
  </si>
  <si>
    <t>1006</t>
  </si>
  <si>
    <t>7494007700</t>
  </si>
  <si>
    <t>Pojistkové systémy Řadové pojistkové odpínače Řadové pojistkové odpínače velikosti 000 do 160 A Ie 160 A (240 A/ZP000), Ue 690 V, 3pól. provedení, třmenové svorky 1,5-50 mm2</t>
  </si>
  <si>
    <t>-1034616384</t>
  </si>
  <si>
    <t>1007</t>
  </si>
  <si>
    <t>7494007792</t>
  </si>
  <si>
    <t>Pojistkové systémy Řadové pojistkové odpínače Řadové pojistkové odpínače velikosti 1 do 250 A Ie 250 A (325 A/ZP1), Ue 690 V, 3pól. provedení, M10 - šrouby přiloženy</t>
  </si>
  <si>
    <t>508787566</t>
  </si>
  <si>
    <t>1008</t>
  </si>
  <si>
    <t>7494007804</t>
  </si>
  <si>
    <t>Pojistkové systémy Řadové pojistkové odpínače Řadové pojistkové odpínače velikosti 2 do 400 A Ie 400 A (520 A/ZP2), Ue 690 V, 3pól. provedení, M10 - šrouby přiloženy</t>
  </si>
  <si>
    <t>1525625110</t>
  </si>
  <si>
    <t>1009</t>
  </si>
  <si>
    <t>7494007818</t>
  </si>
  <si>
    <t>Pojistkové systémy Řadové pojistkové odpínače Řadové pojistkové odpínače velikosti 3 do 630 A Ie 630 A (750 A/ZP3, 1000 A/ZP3/1000), Ue 690 V, 3pól. provedení, M12 - šrouby přiloženy</t>
  </si>
  <si>
    <t>-510520694</t>
  </si>
  <si>
    <t>1010</t>
  </si>
  <si>
    <t>7494008200</t>
  </si>
  <si>
    <t>Pojistkové systémy Výkonové pojistkové vložky Válcové pojistkové vložky In 2A, Un AC 500 V / DC 250 V, velikost 10x38, gG - charakteristika pro všeobecné použití, Cd/Pb free</t>
  </si>
  <si>
    <t>-893192856</t>
  </si>
  <si>
    <t>1011</t>
  </si>
  <si>
    <t>7494008216</t>
  </si>
  <si>
    <t>Pojistkové systémy Výkonové pojistkové vložky Válcové pojistkové vložky In 25A, Un AC 500 V / DC 250 V, velikost 10×38, gG - charakteristika pro všeobecné použití, Cd/Pb free</t>
  </si>
  <si>
    <t>-421017383</t>
  </si>
  <si>
    <t>1013</t>
  </si>
  <si>
    <t>7494008264</t>
  </si>
  <si>
    <t>Pojistkové systémy Výkonové pojistkové vložky Válcové pojistkové vložky In 32A, Un AC 690 V / DC 250 V, velikost 14×51, gG - charakteristika pro všeobecné použití, Cd/Pb free</t>
  </si>
  <si>
    <t>-1338512225</t>
  </si>
  <si>
    <t>1014</t>
  </si>
  <si>
    <t>7494008266</t>
  </si>
  <si>
    <t>Pojistkové systémy Výkonové pojistkové vložky Válcové pojistkové vložky In 40A, Un AC 500 V / DC 250 V, velikost 14×51, gG - charakteristika pro všeobecné použití, Cd/Pb free</t>
  </si>
  <si>
    <t>-666664922</t>
  </si>
  <si>
    <t>1015</t>
  </si>
  <si>
    <t>7494008268</t>
  </si>
  <si>
    <t>Pojistkové systémy Výkonové pojistkové vložky Válcové pojistkové vložky In 50A, Un AC 500 V / DC 250 V, velikost 14×51, gG - charakteristika pro všeobecné použití, Cd/Pb free</t>
  </si>
  <si>
    <t>-958781201</t>
  </si>
  <si>
    <t>1016</t>
  </si>
  <si>
    <t>7494008270</t>
  </si>
  <si>
    <t>Pojistkové systémy Výkonové pojistkové vložky Válcové pojistkové vložky In 63A, Un AC 500 V / DC 250 V, velikost 14×51, gG - charakteristika pro všeobecné použití, Cd/Pb free</t>
  </si>
  <si>
    <t>908158503</t>
  </si>
  <si>
    <t>1017</t>
  </si>
  <si>
    <t>7494008314</t>
  </si>
  <si>
    <t>Pojistkové systémy Výkonové pojistkové vložky Válcové pojistkové vložky In 50A, Un AC 690 V / DC 250 V, velikost 22×58, gG - charakteristika pro všeobecné použití, Cd/Pb free</t>
  </si>
  <si>
    <t>1063899769</t>
  </si>
  <si>
    <t>1018</t>
  </si>
  <si>
    <t>7494008316</t>
  </si>
  <si>
    <t>Pojistkové systémy Výkonové pojistkové vložky Válcové pojistkové vložky In 63A, Un AC 500 V / DC 250 V, velikost 22×58, gG - charakteristika pro všeobecné použití, Cd/Pb free</t>
  </si>
  <si>
    <t>120282219</t>
  </si>
  <si>
    <t>1019</t>
  </si>
  <si>
    <t>7494008318</t>
  </si>
  <si>
    <t>Pojistkové systémy Výkonové pojistkové vložky Válcové pojistkové vložky In 80A, Un AC 500 V / DC 250 V, velikost 22×58, gG - charakteristika pro všeobecné použití, Cd/Pb free</t>
  </si>
  <si>
    <t>1318699332</t>
  </si>
  <si>
    <t>1020</t>
  </si>
  <si>
    <t>7494008362</t>
  </si>
  <si>
    <t>Pojistkové systémy Výkonové pojistkové vložky Pojistkové vložky Nožové pojistkové vložky, velikost 000 In 63A, Un AC 500 V / DC 250 V, velikost 000, gG - charakteristika pro všeobecné použití, Cd/Pb free</t>
  </si>
  <si>
    <t>443837015</t>
  </si>
  <si>
    <t>1021</t>
  </si>
  <si>
    <t>7494008364</t>
  </si>
  <si>
    <t>Pojistkové systémy Výkonové pojistkové vložky Pojistkové vložky Nožové pojistkové vložky, velikost 000 In 80A, Un AC 500 V / DC 250 V, velikost 000, gG - charakteristika pro všeobecné použití, Cd/Pb free</t>
  </si>
  <si>
    <t>-19630706</t>
  </si>
  <si>
    <t>1022</t>
  </si>
  <si>
    <t>7494008366</t>
  </si>
  <si>
    <t>Pojistkové systémy Výkonové pojistkové vložky Pojistkové vložky Nožové pojistkové vložky, velikost 000 In 100A, Un AC 500 V / DC 250 V, velikost 000, gG - charakteristika pro všeobecné použití, Cd/Pb free</t>
  </si>
  <si>
    <t>1720624321</t>
  </si>
  <si>
    <t>1023</t>
  </si>
  <si>
    <t>7494008368</t>
  </si>
  <si>
    <t>Pojistkové systémy Výkonové pojistkové vložky Pojistkové vložky Nožové pojistkové vložky, velikost 000 In 125A, Un AC 400 V / DC 250 V, velikost 000, gG - charakteristika pro všeobecné použití, Cd/Pb free</t>
  </si>
  <si>
    <t>1067785709</t>
  </si>
  <si>
    <t>1024</t>
  </si>
  <si>
    <t>7494008370</t>
  </si>
  <si>
    <t>Pojistkové systémy Výkonové pojistkové vložky Pojistkové vložky Nožové pojistkové vložky, velikost 000 In 160A, Un AC 400 V / DC 250 V, velikost 000, gG - charakteristika pro všeobecné použití, Cd/Pb free</t>
  </si>
  <si>
    <t>-1868461169</t>
  </si>
  <si>
    <t>1025</t>
  </si>
  <si>
    <t>7494008428</t>
  </si>
  <si>
    <t>Pojistkové systémy Výkonové pojistkové vložky Pojistkové vložky Nožové pojistkové vložky, velikost 1 In 200A, Un AC 500 V / DC 440 V, velikost 1, gG - charakteristika pro všeobecné použití, Cd/Pb free</t>
  </si>
  <si>
    <t>1400560694</t>
  </si>
  <si>
    <t>1026</t>
  </si>
  <si>
    <t>7494008430</t>
  </si>
  <si>
    <t>Pojistkové systémy Výkonové pojistkové vložky Pojistkové vložky Nožové pojistkové vložky, velikost 1 In 224A, Un AC 500 V / DC 440 V, velikost 1, gG - charakteristika pro všeobecné použití, Cd/Pb free</t>
  </si>
  <si>
    <t>2015991054</t>
  </si>
  <si>
    <t>1027</t>
  </si>
  <si>
    <t>7494008432</t>
  </si>
  <si>
    <t>Pojistkové systémy Výkonové pojistkové vložky Pojistkové vložky Nožové pojistkové vložky, velikost 1 In 250A, Un AC 500 V / DC 440 V, velikost 1, gG - charakteristika pro všeobecné použití, Cd/Pb free</t>
  </si>
  <si>
    <t>-260687437</t>
  </si>
  <si>
    <t>1028</t>
  </si>
  <si>
    <t>7494008464</t>
  </si>
  <si>
    <t>Pojistkové systémy Výkonové pojistkové vložky Pojistkové vložky Nožové pojistkové vložky, velikost 2 In 224A, Un AC 500 V / DC 440 V, velikost 2, gG - charakteristika pro všeobecné použití, Cd/Pb free</t>
  </si>
  <si>
    <t>1881374901</t>
  </si>
  <si>
    <t>1029</t>
  </si>
  <si>
    <t>7494008466</t>
  </si>
  <si>
    <t>Pojistkové systémy Výkonové pojistkové vložky Pojistkové vložky Nožové pojistkové vložky, velikost 2 In 250A, Un AC 500 V / DC 440 V, velikost 2, gG - charakteristika pro všeobecné použití, Cd/Pb free</t>
  </si>
  <si>
    <t>584945667</t>
  </si>
  <si>
    <t>1030</t>
  </si>
  <si>
    <t>7494008468</t>
  </si>
  <si>
    <t>Pojistkové systémy Výkonové pojistkové vložky Pojistkové vložky Nožové pojistkové vložky, velikost 2 In 315A, Un AC 500 V / DC 440 V, velikost 2, gG - charakteristika pro všeobecné použití, Cd/Pb free</t>
  </si>
  <si>
    <t>599103930</t>
  </si>
  <si>
    <t>1031</t>
  </si>
  <si>
    <t>7494008470</t>
  </si>
  <si>
    <t>Pojistkové systémy Výkonové pojistkové vložky Pojistkové vložky Nožové pojistkové vložky, velikost 2 In 350A, Un AC 500 V / DC 440 V, velikost 2, gG - charakteristika pro všeobecné použití, Cd/Pb free</t>
  </si>
  <si>
    <t>-1935276874</t>
  </si>
  <si>
    <t>1032</t>
  </si>
  <si>
    <t>7494008472</t>
  </si>
  <si>
    <t>Pojistkové systémy Výkonové pojistkové vložky Pojistkové vložky Nožové pojistkové vložky, velikost 2 In 400A, Un AC 500 V / DC 440 V, velikost 2, gG - charakteristika pro všeobecné použití, Cd/Pb free</t>
  </si>
  <si>
    <t>-1516472800</t>
  </si>
  <si>
    <t>1033</t>
  </si>
  <si>
    <t>7494008490</t>
  </si>
  <si>
    <t>Pojistkové systémy Výkonové pojistkové vložky Pojistkové vložky Nožové pojistkové vložky, velikost 3 In 250A, Un AC 500 V / DC 440 V, velikost 3, gG - charakteristika pro všeobecné použití, Cd/Pb free</t>
  </si>
  <si>
    <t>-993988942</t>
  </si>
  <si>
    <t>1034</t>
  </si>
  <si>
    <t>7494008492</t>
  </si>
  <si>
    <t>Pojistkové systémy Výkonové pojistkové vložky Pojistkové vložky Nožové pojistkové vložky, velikost 3 In 315A, Un AC 500 V / DC 440 V, velikost 3, gG - charakteristika pro všeobecné použití, Cd/Pb free</t>
  </si>
  <si>
    <t>831125145</t>
  </si>
  <si>
    <t>1035</t>
  </si>
  <si>
    <t>7494008494</t>
  </si>
  <si>
    <t>Pojistkové systémy Výkonové pojistkové vložky Pojistkové vložky Nožové pojistkové vložky, velikost 3 In 350A, Un AC 500 V / DC 440 V, velikost 3, gG - charakteristika pro všeobecné použití, Cd/Pb free</t>
  </si>
  <si>
    <t>-1592731744</t>
  </si>
  <si>
    <t>1036</t>
  </si>
  <si>
    <t>7494008496</t>
  </si>
  <si>
    <t>Pojistkové systémy Výkonové pojistkové vložky Pojistkové vložky Nožové pojistkové vložky, velikost 3 In 400A, Un AC 500 V / DC 440 V, velikost 3, gG - charakteristika pro všeobecné použití, Cd/Pb free</t>
  </si>
  <si>
    <t>1280193942</t>
  </si>
  <si>
    <t>1037</t>
  </si>
  <si>
    <t>7494010346</t>
  </si>
  <si>
    <t>Přístroje pro spínání a ovládání Měřící přístroje, elektroměry Elektroměry ED310.DR.14Z302-00, 3 x 230/400 V, 0,2-63 A</t>
  </si>
  <si>
    <t>1689068315</t>
  </si>
  <si>
    <t>1038</t>
  </si>
  <si>
    <t>7494010366</t>
  </si>
  <si>
    <t>Přístroje pro spínání a ovládání Svornice a pomocný materiál Svornice Svorka RSA  2,5 A řadová bílá</t>
  </si>
  <si>
    <t>-1596736366</t>
  </si>
  <si>
    <t>1039</t>
  </si>
  <si>
    <t>7494010370</t>
  </si>
  <si>
    <t>Přístroje pro spínání a ovládání Svornice a pomocný materiál Svornice Svorka RSA  2,5 A řadová tm.modrá</t>
  </si>
  <si>
    <t>208609728</t>
  </si>
  <si>
    <t>1040</t>
  </si>
  <si>
    <t>7494010420</t>
  </si>
  <si>
    <t>Přístroje pro spínání a ovládání Svornice a pomocný materiál Svornice Svorka RSA 16 A řadová bílá</t>
  </si>
  <si>
    <t>-1944176917</t>
  </si>
  <si>
    <t>1041</t>
  </si>
  <si>
    <t>7494010422</t>
  </si>
  <si>
    <t>Přístroje pro spínání a ovládání Svornice a pomocný materiál Svornice Svorka RSA 16 A řadová sv.modrá</t>
  </si>
  <si>
    <t>-717862742</t>
  </si>
  <si>
    <t>1042</t>
  </si>
  <si>
    <t>7494010432</t>
  </si>
  <si>
    <t>Přístroje pro spínání a ovládání Svornice a pomocný materiál Svornice Svorka RSA 35 A řadová bílá</t>
  </si>
  <si>
    <t>-428768476</t>
  </si>
  <si>
    <t>1043</t>
  </si>
  <si>
    <t>7494010444</t>
  </si>
  <si>
    <t>Přístroje pro spínání a ovládání Svornice a pomocný materiál Svornice Svorka RSA PE  2,5 A</t>
  </si>
  <si>
    <t>1195697508</t>
  </si>
  <si>
    <t>1044</t>
  </si>
  <si>
    <t>7494010452</t>
  </si>
  <si>
    <t>Přístroje pro spínání a ovládání Svornice a pomocný materiál Svornice Svorka RSA PE 16 A zž</t>
  </si>
  <si>
    <t>-586187862</t>
  </si>
  <si>
    <t>1045</t>
  </si>
  <si>
    <t>7494010454</t>
  </si>
  <si>
    <t>Přístroje pro spínání a ovládání Svornice a pomocný materiál Svornice Svorka RSA PE 35 A řadová</t>
  </si>
  <si>
    <t>267450522</t>
  </si>
  <si>
    <t>1046</t>
  </si>
  <si>
    <t>7494010530</t>
  </si>
  <si>
    <t>Přístroje pro spínání a ovládání Svornice a pomocný materiál Svornice Rozbočovací můstek do 15 x 16 mm2</t>
  </si>
  <si>
    <t>-1601209712</t>
  </si>
  <si>
    <t>1047</t>
  </si>
  <si>
    <t>7498101250</t>
  </si>
  <si>
    <t>DŘT, SKŘ technologie DŘT a SKŘ skříně pro automatizaci Převodníky veličin Napětí Převodník pro měření hodnot U a I z napěťových a proudovách měničů</t>
  </si>
  <si>
    <t>-823500862</t>
  </si>
  <si>
    <t>1048</t>
  </si>
  <si>
    <t>7497100010</t>
  </si>
  <si>
    <t>Základy trakčního vedení  Materiál pro úpravu kabelů u základu TV</t>
  </si>
  <si>
    <t>1485668147</t>
  </si>
  <si>
    <t>1049</t>
  </si>
  <si>
    <t>7497100020</t>
  </si>
  <si>
    <t>Základy trakčního vedení  Hloubený základ TV - materiál</t>
  </si>
  <si>
    <t>-804730529</t>
  </si>
  <si>
    <t>1050</t>
  </si>
  <si>
    <t>7497100030</t>
  </si>
  <si>
    <t>Základy trakčního vedení  Těžený základ TV  - materiál</t>
  </si>
  <si>
    <t>132669308</t>
  </si>
  <si>
    <t>1051</t>
  </si>
  <si>
    <t>7497100060</t>
  </si>
  <si>
    <t>Základy trakčního vedení  Výztuž pro základ TV - jednodílná</t>
  </si>
  <si>
    <t>812075877</t>
  </si>
  <si>
    <t>1052</t>
  </si>
  <si>
    <t>7497100080</t>
  </si>
  <si>
    <t>Základy trakčního vedení  Svorníkový koš pro základ TV</t>
  </si>
  <si>
    <t>2017997245</t>
  </si>
  <si>
    <t>1053</t>
  </si>
  <si>
    <t>7497100100</t>
  </si>
  <si>
    <t>Základy trakčního vedení  Kotevní sloupek TV</t>
  </si>
  <si>
    <t>-198529941</t>
  </si>
  <si>
    <t>1054</t>
  </si>
  <si>
    <t>7497100120</t>
  </si>
  <si>
    <t>Základy trakčního vedení  Materiál pro obetonování stávajícího základu TV-beton,výstuže,sítě KARI</t>
  </si>
  <si>
    <t>1593989861</t>
  </si>
  <si>
    <t>1055</t>
  </si>
  <si>
    <t>7497100130</t>
  </si>
  <si>
    <t>Základy trakčního vedení  Materiál pro zajištění svahu pro základ TV - IZT prefa díl</t>
  </si>
  <si>
    <t>1507983062</t>
  </si>
  <si>
    <t>1056</t>
  </si>
  <si>
    <t>7497100140</t>
  </si>
  <si>
    <t>Základy trakčního vedení  Uzemnění  stožáru TV</t>
  </si>
  <si>
    <t>902763224</t>
  </si>
  <si>
    <t>1057</t>
  </si>
  <si>
    <t>7497100160</t>
  </si>
  <si>
    <t>Základy trakčního vedení  Ochrana stožáru TV</t>
  </si>
  <si>
    <t>-96472481</t>
  </si>
  <si>
    <t>1058</t>
  </si>
  <si>
    <t>7497200010</t>
  </si>
  <si>
    <t>Stožáry trakčního vedení  Stožár TV  -  typ  ( T 168 )       do 10m     vč. uzavíracího nátěru</t>
  </si>
  <si>
    <t>-1512237879</t>
  </si>
  <si>
    <t>1059</t>
  </si>
  <si>
    <t>7497200020</t>
  </si>
  <si>
    <t>Stožáry trakčního vedení  Stožár TV  -  typ  ( T 168 )  od 10m - do 14m     vč. uzavíracího nátěru</t>
  </si>
  <si>
    <t>-1306593537</t>
  </si>
  <si>
    <t>1060</t>
  </si>
  <si>
    <t>7497200030</t>
  </si>
  <si>
    <t>Stožáry trakčního vedení  Stožár TV  -  typ  ( T,TB 219 )      do 10m     vč. uzavíracího nátěru</t>
  </si>
  <si>
    <t>2100345101</t>
  </si>
  <si>
    <t>1061</t>
  </si>
  <si>
    <t>7497200040</t>
  </si>
  <si>
    <t>Stožáry trakčního vedení  Stožár TV  -  typ  ( T,TB 219 )  od 10m - do 14m     vč. uzavíracího nátěru</t>
  </si>
  <si>
    <t>1385199217</t>
  </si>
  <si>
    <t>1062</t>
  </si>
  <si>
    <t>7497200050</t>
  </si>
  <si>
    <t>Stožáry trakčního vedení  Stožár TV  -  typ  ( T,TB 245 )  do 10m     vč. uzavíracího nátěru</t>
  </si>
  <si>
    <t>1574088064</t>
  </si>
  <si>
    <t>1063</t>
  </si>
  <si>
    <t>7497200060</t>
  </si>
  <si>
    <t>Stožáry trakčního vedení  Stožár TV  -  typ  ( T,TB 245 ) od 10m - do 14m     vč. uzavíracího nátěru</t>
  </si>
  <si>
    <t>-504186531</t>
  </si>
  <si>
    <t>1064</t>
  </si>
  <si>
    <t>7497200070</t>
  </si>
  <si>
    <t>Stožáry trakčního vedení  Stožár TV  -  typ  ( T 324 ) do 10m     vč. uzavíracího nátěru</t>
  </si>
  <si>
    <t>1637515225</t>
  </si>
  <si>
    <t>1065</t>
  </si>
  <si>
    <t>7497200080</t>
  </si>
  <si>
    <t>Stožáry trakčního vedení  Stožár TV  -  typ  ( T 324 )  od 10m - do  14m     vč. uzavíracího nátěru</t>
  </si>
  <si>
    <t>399096441</t>
  </si>
  <si>
    <t>1066</t>
  </si>
  <si>
    <t>7497200210</t>
  </si>
  <si>
    <t>Stožáry trakčního vedení  Stožár TV  -  typ  ( DS 12 )   do 10m</t>
  </si>
  <si>
    <t>-1140858907</t>
  </si>
  <si>
    <t>1067</t>
  </si>
  <si>
    <t>7497200220</t>
  </si>
  <si>
    <t>Stožáry trakčního vedení  Stožár TV  -  typ  ( DS 12 )  od 10m - do 12m</t>
  </si>
  <si>
    <t>2074049786</t>
  </si>
  <si>
    <t>1068</t>
  </si>
  <si>
    <t>7497200230</t>
  </si>
  <si>
    <t>Stožáry trakčního vedení  Stožár TV  -  typ  ( DS 14 )   do 10m</t>
  </si>
  <si>
    <t>-1625965340</t>
  </si>
  <si>
    <t>1069</t>
  </si>
  <si>
    <t>7497200240</t>
  </si>
  <si>
    <t>Stožáry trakčního vedení  Stožár TV  -  typ  ( DS 14 )  od 10m - do 12m</t>
  </si>
  <si>
    <t>40790089</t>
  </si>
  <si>
    <t>1070</t>
  </si>
  <si>
    <t>7497200250</t>
  </si>
  <si>
    <t>Stožáry trakčního vedení  Stožár TV  -  typ  ( DS 16 )   do 10m</t>
  </si>
  <si>
    <t>1761896790</t>
  </si>
  <si>
    <t>1071</t>
  </si>
  <si>
    <t>7497200260</t>
  </si>
  <si>
    <t>Stožáry trakčního vedení  Stožár TV  -  typ  ( DS 16 )  od 10m - do 12m</t>
  </si>
  <si>
    <t>-1709563557</t>
  </si>
  <si>
    <t>1072</t>
  </si>
  <si>
    <t>7497200330</t>
  </si>
  <si>
    <t>Stožáry trakčního vedení  Stožár TV  -  typ  ( PS,PSI  3 )     9m</t>
  </si>
  <si>
    <t>-263576150</t>
  </si>
  <si>
    <t>1073</t>
  </si>
  <si>
    <t>7497200340</t>
  </si>
  <si>
    <t>Stožáry trakčního vedení  Stožár TV  -  typ  ( PS,PSI  3 )  10,5m</t>
  </si>
  <si>
    <t>1640733391</t>
  </si>
  <si>
    <t>1074</t>
  </si>
  <si>
    <t>7497200350</t>
  </si>
  <si>
    <t>Stožáry trakčního vedení  Stožár TV  -  typ  ( PS,PSI  3 )    12m</t>
  </si>
  <si>
    <t>1840484445</t>
  </si>
  <si>
    <t>1075</t>
  </si>
  <si>
    <t>7497200360</t>
  </si>
  <si>
    <t>Stožáry trakčního vedení  Stožár TV  -  typ  ( PS,PSI  6 )     9m</t>
  </si>
  <si>
    <t>1826650371</t>
  </si>
  <si>
    <t>1076</t>
  </si>
  <si>
    <t>7497200370</t>
  </si>
  <si>
    <t>Stožáry trakčního vedení  Stožár TV  -  typ  ( PS,PSI  6 )  10,5m</t>
  </si>
  <si>
    <t>-515294542</t>
  </si>
  <si>
    <t>1077</t>
  </si>
  <si>
    <t>7497200380</t>
  </si>
  <si>
    <t>Stožáry trakčního vedení  Stožár TV  -  typ  ( PS,PSI  6 )    12m</t>
  </si>
  <si>
    <t>-1078548827</t>
  </si>
  <si>
    <t>1078</t>
  </si>
  <si>
    <t>7497200390</t>
  </si>
  <si>
    <t>Stožáry trakčního vedení  Stožár TV  -  typ  ( PS,PSI 10 )     9m</t>
  </si>
  <si>
    <t>1133685472</t>
  </si>
  <si>
    <t>1079</t>
  </si>
  <si>
    <t>7497200400</t>
  </si>
  <si>
    <t>Stožáry trakčního vedení  Stožár TV  -  typ  ( PS,PSI 10 )  10,5m</t>
  </si>
  <si>
    <t>1484068854</t>
  </si>
  <si>
    <t>1080</t>
  </si>
  <si>
    <t>7497200410</t>
  </si>
  <si>
    <t>Stožáry trakčního vedení  Stožár TV  -  typ  ( PS,PSI 10 )    12m</t>
  </si>
  <si>
    <t>249114124</t>
  </si>
  <si>
    <t>1081</t>
  </si>
  <si>
    <t>7497200420</t>
  </si>
  <si>
    <t>Stožáry trakčního vedení  Stožár TV  -  typ  ( BP  9m )    vč. podlití</t>
  </si>
  <si>
    <t>-647798367</t>
  </si>
  <si>
    <t>1082</t>
  </si>
  <si>
    <t>7497200430</t>
  </si>
  <si>
    <t>Stožáry trakčního vedení  Stožár TV  -  typ  ( BP 10m )    vč. podlití</t>
  </si>
  <si>
    <t>-325757610</t>
  </si>
  <si>
    <t>1083</t>
  </si>
  <si>
    <t>7497200440</t>
  </si>
  <si>
    <t>Stožáry trakčního vedení  Stožár TV  -  typ  ( BP 11m )    vč. podlití</t>
  </si>
  <si>
    <t>1764672878</t>
  </si>
  <si>
    <t>1084</t>
  </si>
  <si>
    <t>7497200450</t>
  </si>
  <si>
    <t>Stožáry trakčního vedení  Stožár TV  -  typ  ( BP 12,5m )  vč. podlití</t>
  </si>
  <si>
    <t>-320281119</t>
  </si>
  <si>
    <t>1085</t>
  </si>
  <si>
    <t>7497200460</t>
  </si>
  <si>
    <t>Stožáry trakčního vedení  Stožár TV  -  typ  ( BP 14m )    vč. podlití</t>
  </si>
  <si>
    <t>1790087703</t>
  </si>
  <si>
    <t>1086</t>
  </si>
  <si>
    <t>7497200470</t>
  </si>
  <si>
    <t>Stožáry trakčního vedení  Stožár TV  -  typ  ( BP 16m )    vč. podlití</t>
  </si>
  <si>
    <t>-1265480464</t>
  </si>
  <si>
    <t>1087</t>
  </si>
  <si>
    <t>7497200500</t>
  </si>
  <si>
    <t>Stožáry trakčního vedení  Břevno typ  23 L</t>
  </si>
  <si>
    <t>179221242</t>
  </si>
  <si>
    <t>1088</t>
  </si>
  <si>
    <t>7497200550</t>
  </si>
  <si>
    <t>Stožáry trakčního vedení  Materiál pro kluzné uložení břevna 23,34 na BP stožáru</t>
  </si>
  <si>
    <t>-1689118249</t>
  </si>
  <si>
    <t>1089</t>
  </si>
  <si>
    <t>7497200560</t>
  </si>
  <si>
    <t>Stožáry trakčního vedení  Materiál sestavení pro připevnění závěsu břevna 23,34 na 1T</t>
  </si>
  <si>
    <t>880525447</t>
  </si>
  <si>
    <t>1090</t>
  </si>
  <si>
    <t>7497200570</t>
  </si>
  <si>
    <t>Stožáry trakčního vedení  Materiál sestavení pro připevnění závěsu břevna 23,34 na 2T</t>
  </si>
  <si>
    <t>879287797</t>
  </si>
  <si>
    <t>1091</t>
  </si>
  <si>
    <t>7497200580</t>
  </si>
  <si>
    <t>Stožáry trakčního vedení  Materiál sestavení pro připevnění závěsu břevna 23,34 na BP</t>
  </si>
  <si>
    <t>135579909</t>
  </si>
  <si>
    <t>1092</t>
  </si>
  <si>
    <t>7497300020</t>
  </si>
  <si>
    <t>Vodiče trakčního vedení  Závěs na konzole</t>
  </si>
  <si>
    <t>1337254422</t>
  </si>
  <si>
    <t>1093</t>
  </si>
  <si>
    <t>7497300030</t>
  </si>
  <si>
    <t>Vodiče trakčního vedení  Závěs na konzole s přídavným lanem</t>
  </si>
  <si>
    <t>-1821884009</t>
  </si>
  <si>
    <t>1094</t>
  </si>
  <si>
    <t>7497300040</t>
  </si>
  <si>
    <t>Vodiče trakčního vedení  Materiál podsestavení pro výměnu jednoho izolátoru v rameni TV nebo SIK-u</t>
  </si>
  <si>
    <t>995520188</t>
  </si>
  <si>
    <t>1095</t>
  </si>
  <si>
    <t>7497300060</t>
  </si>
  <si>
    <t>Vodiče trakčního vedení  Boční držák</t>
  </si>
  <si>
    <t>-454709788</t>
  </si>
  <si>
    <t>1096</t>
  </si>
  <si>
    <t>7497300070</t>
  </si>
  <si>
    <t>Vodiče trakčního vedení  Materiál podsestavení pro  vyvěšení bočního držáku proti odvanutí</t>
  </si>
  <si>
    <t>1202867036</t>
  </si>
  <si>
    <t>1097</t>
  </si>
  <si>
    <t>7497300080</t>
  </si>
  <si>
    <t>Vodiče trakčního vedení  Přídavné lano pro nosné lano</t>
  </si>
  <si>
    <t>213851687</t>
  </si>
  <si>
    <t>1098</t>
  </si>
  <si>
    <t>7497300110</t>
  </si>
  <si>
    <t>Vodiče trakčního vedení  Závěs náhrady TR na rameni pohyblivý</t>
  </si>
  <si>
    <t>-377259059</t>
  </si>
  <si>
    <t>1099</t>
  </si>
  <si>
    <t>7497300130</t>
  </si>
  <si>
    <t>Vodiče trakčního vedení  Závěs nebo pevný bod na bráně s přídavným lanem</t>
  </si>
  <si>
    <t>-754238556</t>
  </si>
  <si>
    <t>1100</t>
  </si>
  <si>
    <t>7497300160</t>
  </si>
  <si>
    <t>Vodiče trakčního vedení  Závěs na bráně s rozpěrkou</t>
  </si>
  <si>
    <t>-1422749629</t>
  </si>
  <si>
    <t>1101</t>
  </si>
  <si>
    <t>7497300170</t>
  </si>
  <si>
    <t>Vodiče trakčního vedení  Závěs na bráně s rozpěrkou s přídavným lanem</t>
  </si>
  <si>
    <t>1094457976</t>
  </si>
  <si>
    <t>1102</t>
  </si>
  <si>
    <t>7497300180</t>
  </si>
  <si>
    <t>Vodiče trakčního vedení  Závěs na převěsu</t>
  </si>
  <si>
    <t>730456619</t>
  </si>
  <si>
    <t>1103</t>
  </si>
  <si>
    <t>7497300190</t>
  </si>
  <si>
    <t>Vodiče trakčního vedení  Závěs na převěsu s přídavným lanem</t>
  </si>
  <si>
    <t>778172167</t>
  </si>
  <si>
    <t>1104</t>
  </si>
  <si>
    <t>7497300200</t>
  </si>
  <si>
    <t>Vodiče trakčního vedení  Závěs SIK</t>
  </si>
  <si>
    <t>-1107663643</t>
  </si>
  <si>
    <t>1105</t>
  </si>
  <si>
    <t>7497300210</t>
  </si>
  <si>
    <t>Vodiče trakčního vedení  Závěs SIK s přídavným lanem</t>
  </si>
  <si>
    <t>752791210</t>
  </si>
  <si>
    <t>1106</t>
  </si>
  <si>
    <t>7497300220</t>
  </si>
  <si>
    <t>Vodiče trakčního vedení  Závěs na SIK kombinovaný</t>
  </si>
  <si>
    <t>-1973946305</t>
  </si>
  <si>
    <t>1107</t>
  </si>
  <si>
    <t>7497300230</t>
  </si>
  <si>
    <t>Vodiče trakčního vedení  Zakotvení SIK</t>
  </si>
  <si>
    <t>999360066</t>
  </si>
  <si>
    <t>1108</t>
  </si>
  <si>
    <t>7497300240</t>
  </si>
  <si>
    <t>Vodiče trakčního vedení  Křížení sestav</t>
  </si>
  <si>
    <t>1838885038</t>
  </si>
  <si>
    <t>1109</t>
  </si>
  <si>
    <t>7497300250</t>
  </si>
  <si>
    <t>Vodiče trakčního vedení  Svorka věšáková bronzová pro lano Bz10 mm2, např. T33/I</t>
  </si>
  <si>
    <t>-1287720226</t>
  </si>
  <si>
    <t>1110</t>
  </si>
  <si>
    <t>7497300270</t>
  </si>
  <si>
    <t>Vodiče trakčního vedení  Proudová propojení</t>
  </si>
  <si>
    <t>1081099123</t>
  </si>
  <si>
    <t>1111</t>
  </si>
  <si>
    <t>7497300280</t>
  </si>
  <si>
    <t>Vodiče trakčního vedení  Spojka  2  lan    nebo    TR + lana</t>
  </si>
  <si>
    <t>1809276788</t>
  </si>
  <si>
    <t>1112</t>
  </si>
  <si>
    <t>7497300290</t>
  </si>
  <si>
    <t>Vodiče trakčního vedení  Izolovaná spojka troleje</t>
  </si>
  <si>
    <t>-767647502</t>
  </si>
  <si>
    <t>1113</t>
  </si>
  <si>
    <t>7497300300</t>
  </si>
  <si>
    <t>Vodiče trakčního vedení  Sjízdná spojka troleje</t>
  </si>
  <si>
    <t>1521445378</t>
  </si>
  <si>
    <t>1114</t>
  </si>
  <si>
    <t>7497300320</t>
  </si>
  <si>
    <t>Vodiče trakčního vedení  Dělič regulovatelný v troleji vč. tabulky</t>
  </si>
  <si>
    <t>-549593208</t>
  </si>
  <si>
    <t>1115</t>
  </si>
  <si>
    <t>7497300330</t>
  </si>
  <si>
    <t>Vodiče trakčního vedení  Pevný bod kompenzované sestavy</t>
  </si>
  <si>
    <t>-755164813</t>
  </si>
  <si>
    <t>1116</t>
  </si>
  <si>
    <t>7497300340</t>
  </si>
  <si>
    <t>Vodiče trakčního vedení  Materiál sestavení pro kotvení pevného bodu na stož. T, P, 2T, DS</t>
  </si>
  <si>
    <t>-1810310561</t>
  </si>
  <si>
    <t>1117</t>
  </si>
  <si>
    <t>7497300350</t>
  </si>
  <si>
    <t>Vodiče trakčního vedení  Materiál sestavení pro kotvení pevného bodu na stož. BP - jedna kolej</t>
  </si>
  <si>
    <t>325687209</t>
  </si>
  <si>
    <t>1118</t>
  </si>
  <si>
    <t>7497300360</t>
  </si>
  <si>
    <t>Vodiče trakčního vedení  Materiál sestavení pro kotvení pevného bodu na stož. BP - dvě koleje</t>
  </si>
  <si>
    <t>1557690042</t>
  </si>
  <si>
    <t>1119</t>
  </si>
  <si>
    <t>7497300370</t>
  </si>
  <si>
    <t>Vodiče trakčního vedení  Materiál sestavení pro kotvení pevného bodu na jednoduché bráně</t>
  </si>
  <si>
    <t>1577166927</t>
  </si>
  <si>
    <t>1120</t>
  </si>
  <si>
    <t>7497300380</t>
  </si>
  <si>
    <t>Vodiče trakčního vedení  Materiál sestavení pro kotvení pevného bodu na dvojici bran</t>
  </si>
  <si>
    <t>-1022381944</t>
  </si>
  <si>
    <t>1121</t>
  </si>
  <si>
    <t>7497300390</t>
  </si>
  <si>
    <t>Vodiče trakčního vedení  Materiál sestavení pro upevnění kotevních lan pev. bodu na nosné lano</t>
  </si>
  <si>
    <t>-980136521</t>
  </si>
  <si>
    <t>1122</t>
  </si>
  <si>
    <t>7497300400</t>
  </si>
  <si>
    <t>Vodiče trakčního vedení  Rozpěrná tyč</t>
  </si>
  <si>
    <t>-126510474</t>
  </si>
  <si>
    <t>1123</t>
  </si>
  <si>
    <t>7497300410</t>
  </si>
  <si>
    <t>Vodiče trakčního vedení  Odtah TR a NL</t>
  </si>
  <si>
    <t>134691601</t>
  </si>
  <si>
    <t>1124</t>
  </si>
  <si>
    <t>7497300430</t>
  </si>
  <si>
    <t>Vodiče trakčního vedení  Kotvení jednoho nebo dvou lan 50-70 mm2 na BP</t>
  </si>
  <si>
    <t>-277513292</t>
  </si>
  <si>
    <t>1125</t>
  </si>
  <si>
    <t>7497300440</t>
  </si>
  <si>
    <t>Vodiče trakčního vedení  Kotvení lana 50-70 mm2 na T</t>
  </si>
  <si>
    <t>-423625083</t>
  </si>
  <si>
    <t>1126</t>
  </si>
  <si>
    <t>7497300450</t>
  </si>
  <si>
    <t>Vodiče trakčního vedení  Oboustranné nebo pevné a pérové kotv. lana 50-70 mm2 na T</t>
  </si>
  <si>
    <t>1456738990</t>
  </si>
  <si>
    <t>1127</t>
  </si>
  <si>
    <t>7497300480</t>
  </si>
  <si>
    <t>Vodiče trakčního vedení  Pevné kotvení jednoho nebo dvou příčných NL na BP</t>
  </si>
  <si>
    <t>466175064</t>
  </si>
  <si>
    <t>1128</t>
  </si>
  <si>
    <t>7497300490</t>
  </si>
  <si>
    <t>Vodiče trakčního vedení  Závěs směrového lana</t>
  </si>
  <si>
    <t>1118510127</t>
  </si>
  <si>
    <t>1129</t>
  </si>
  <si>
    <t>7497300500</t>
  </si>
  <si>
    <t>Vodiče trakčního vedení  Proudové propojení dvou směrových lan</t>
  </si>
  <si>
    <t>-1036946116</t>
  </si>
  <si>
    <t>1130</t>
  </si>
  <si>
    <t>7497300510</t>
  </si>
  <si>
    <t>Vodiče trakčního vedení  Vložená izolace v podélných a příčných polích</t>
  </si>
  <si>
    <t>-906349419</t>
  </si>
  <si>
    <t>1131</t>
  </si>
  <si>
    <t>7497300520</t>
  </si>
  <si>
    <t>Vodiče trakčního vedení  lano 50 mm2 Fe (např. lano ochranné, pevných bodů, odtahů)</t>
  </si>
  <si>
    <t>-1106724455</t>
  </si>
  <si>
    <t>1132</t>
  </si>
  <si>
    <t>7497300540</t>
  </si>
  <si>
    <t>Vodiče trakčního vedení  lano 50 mm2 Bz (např. lano nosné, směrové, příčné, pevných bodů, odtahů)</t>
  </si>
  <si>
    <t>-1635958252</t>
  </si>
  <si>
    <t>1133</t>
  </si>
  <si>
    <t>7497300550</t>
  </si>
  <si>
    <t>Vodiče trakčního vedení  lano 70 mm2 Bz (např. lano nosné, směrové, příčné, pevných bodů, odtahů)</t>
  </si>
  <si>
    <t>-798030441</t>
  </si>
  <si>
    <t>1134</t>
  </si>
  <si>
    <t>7497300580</t>
  </si>
  <si>
    <t>Vodiče trakčního vedení  Pohyb. kotvení sestavy TV, TR+NL na BP  -  15kN</t>
  </si>
  <si>
    <t>1247027592</t>
  </si>
  <si>
    <t>1135</t>
  </si>
  <si>
    <t>7497300610</t>
  </si>
  <si>
    <t>Vodiče trakčního vedení  Pohyb. kotvení TR nebo NL, na BP - 15kN</t>
  </si>
  <si>
    <t>-74637294</t>
  </si>
  <si>
    <t>1136</t>
  </si>
  <si>
    <t>7497300640</t>
  </si>
  <si>
    <t>Vodiče trakčního vedení  Pohyb. kotvení 2sestav TV na BP - 2x 15kN nebo 10+15kN</t>
  </si>
  <si>
    <t>-818153766</t>
  </si>
  <si>
    <t>1137</t>
  </si>
  <si>
    <t>7497300670</t>
  </si>
  <si>
    <t>Vodiče trakčního vedení  Pohyb. kotvení sestavy TV na T, na 2T, - 15kN</t>
  </si>
  <si>
    <t>-404261917</t>
  </si>
  <si>
    <t>1138</t>
  </si>
  <si>
    <t>7497300700</t>
  </si>
  <si>
    <t>Vodiče trakčního vedení  Pohyb. kotvení TR nebo NL na T - 15kN</t>
  </si>
  <si>
    <t>-1973220005</t>
  </si>
  <si>
    <t>1139</t>
  </si>
  <si>
    <t>7497300710</t>
  </si>
  <si>
    <t>Vodiče trakčního vedení  Ochranný koš - 1 sada závaží</t>
  </si>
  <si>
    <t>-1353145045</t>
  </si>
  <si>
    <t>1140</t>
  </si>
  <si>
    <t>7497300720</t>
  </si>
  <si>
    <t>Vodiče trakčního vedení  Ochranný koš - 2 sady závaží</t>
  </si>
  <si>
    <t>-1620824515</t>
  </si>
  <si>
    <t>1141</t>
  </si>
  <si>
    <t>7497300740</t>
  </si>
  <si>
    <t>Vodiče trakčního vedení  Pevné kotvení lana 50-70 mm2 na BP, na T,  na 2TB - do 15kN</t>
  </si>
  <si>
    <t>-920197844</t>
  </si>
  <si>
    <t>1142</t>
  </si>
  <si>
    <t>7497300750</t>
  </si>
  <si>
    <t>Vodiče trakčního vedení  Pevné kotvení 2lan 50-70 mm2 na BP - do 15kN</t>
  </si>
  <si>
    <t>-799930160</t>
  </si>
  <si>
    <t>1143</t>
  </si>
  <si>
    <t>7497300760</t>
  </si>
  <si>
    <t>Vodiče trakčního vedení  Zakotvení stožáru BP, stožáru T   (0 - 21kN)</t>
  </si>
  <si>
    <t>1939420141</t>
  </si>
  <si>
    <t>1144</t>
  </si>
  <si>
    <t>7497300780</t>
  </si>
  <si>
    <t>Vodiče trakčního vedení  Lano pro kladkostroj v kotvení NL a TR</t>
  </si>
  <si>
    <t>-233163507</t>
  </si>
  <si>
    <t>1145</t>
  </si>
  <si>
    <t>7497300820</t>
  </si>
  <si>
    <t>Vodiče trakčního vedení  lano 95 mm2 Cu ( lano - ZV, NV, OV, napájecích převěsů)</t>
  </si>
  <si>
    <t>-780176132</t>
  </si>
  <si>
    <t>1146</t>
  </si>
  <si>
    <t>7497300830</t>
  </si>
  <si>
    <t>Vodiče trakčního vedení  lano 120 mm2 Cu ( lano - nosné, ZV, NV, OV, napájecích převěsů)</t>
  </si>
  <si>
    <t>-1729564276</t>
  </si>
  <si>
    <t>1147</t>
  </si>
  <si>
    <t>7497300840</t>
  </si>
  <si>
    <t>Vodiče trakčního vedení  lano 240 mm2 Cu ( lano - nosné, ZV, NV, OV, napájecích převěsů)</t>
  </si>
  <si>
    <t>1299312961</t>
  </si>
  <si>
    <t>1148</t>
  </si>
  <si>
    <t>7497300880</t>
  </si>
  <si>
    <t>Vodiče trakčního vedení  Trolejový drát  150 mm2 Cu</t>
  </si>
  <si>
    <t>-997559217</t>
  </si>
  <si>
    <t>1149</t>
  </si>
  <si>
    <t>7497300890</t>
  </si>
  <si>
    <t>Vodiče trakčního vedení  Připev. jednostranné lišty pro kotvení ZV, NV, OV</t>
  </si>
  <si>
    <t>1110555300</t>
  </si>
  <si>
    <t>1150</t>
  </si>
  <si>
    <t>7497300900</t>
  </si>
  <si>
    <t>Vodiče trakčního vedení  Připev. oboustranné lišty pro kotvení ZV, NV, OV</t>
  </si>
  <si>
    <t>-1311860933</t>
  </si>
  <si>
    <t>1151</t>
  </si>
  <si>
    <t>7497300910</t>
  </si>
  <si>
    <t>Vodiče trakčního vedení  Kotvení 1 lana ZV, NV, OV</t>
  </si>
  <si>
    <t>-1054943776</t>
  </si>
  <si>
    <t>1152</t>
  </si>
  <si>
    <t>7497300930</t>
  </si>
  <si>
    <t>Vodiče trakčního vedení  Kotv. 1 lana ZV, NV, OV se zdvojenými izolátory</t>
  </si>
  <si>
    <t>1934056354</t>
  </si>
  <si>
    <t>1153</t>
  </si>
  <si>
    <t>7497300960</t>
  </si>
  <si>
    <t>Vodiče trakčního vedení  Konzola  ZV, NV OV pro svislý závěs na T, P, BP, DS</t>
  </si>
  <si>
    <t>390559618</t>
  </si>
  <si>
    <t>1154</t>
  </si>
  <si>
    <t>7497300970</t>
  </si>
  <si>
    <t>Vodiče trakčního vedení  Konzola  ZV, NV OV pro "V" závěs na T, P, BP, DS</t>
  </si>
  <si>
    <t>1233681840</t>
  </si>
  <si>
    <t>1155</t>
  </si>
  <si>
    <t>7497300990</t>
  </si>
  <si>
    <t>Vodiče trakčního vedení  Svislý závěs 1-2 lan ZV, NV, OV</t>
  </si>
  <si>
    <t>386910919</t>
  </si>
  <si>
    <t>1156</t>
  </si>
  <si>
    <t>7497301010</t>
  </si>
  <si>
    <t>Vodiče trakčního vedení  "V" závěs  1-2 lan ZV, NV, OV</t>
  </si>
  <si>
    <t>1856679507</t>
  </si>
  <si>
    <t>1157</t>
  </si>
  <si>
    <t>7497301030</t>
  </si>
  <si>
    <t>Vodiče trakčního vedení  Volný závěs 1-2 lan ZV, NV, OV na bráně</t>
  </si>
  <si>
    <t>-2068048613</t>
  </si>
  <si>
    <t>1158</t>
  </si>
  <si>
    <t>7497301040</t>
  </si>
  <si>
    <t>Vodiče trakčního vedení  Závěs ZV, NV, OV 1-2 lan ve vrcholu stož.</t>
  </si>
  <si>
    <t>536682975</t>
  </si>
  <si>
    <t>1159</t>
  </si>
  <si>
    <t>7497301050</t>
  </si>
  <si>
    <t>Vodiče trakčního vedení  Materiál sestavení proudového připojení lana 95 Cu nebo 120 Cu na lano ZV, NV, OV</t>
  </si>
  <si>
    <t>935656068</t>
  </si>
  <si>
    <t>1160</t>
  </si>
  <si>
    <t>7497301080</t>
  </si>
  <si>
    <t>Vodiče trakčního vedení  Lisovaná spojka dvou lan ZV, NV, OV</t>
  </si>
  <si>
    <t>-647913858</t>
  </si>
  <si>
    <t>1161</t>
  </si>
  <si>
    <t>7497301090</t>
  </si>
  <si>
    <t>Vodiče trakčního vedení  Materiál sestavení připojení ZV, NV, OV 1-2 lana na TV</t>
  </si>
  <si>
    <t>1955619274</t>
  </si>
  <si>
    <t>1162</t>
  </si>
  <si>
    <t>7497301100</t>
  </si>
  <si>
    <t>Vodiče trakčního vedení  Vložená izolace v 1 laně ZV, NV, OV</t>
  </si>
  <si>
    <t>997113890</t>
  </si>
  <si>
    <t>1163</t>
  </si>
  <si>
    <t>7497301130</t>
  </si>
  <si>
    <t>Vodiče trakčního vedení  Materiál sestavení pro připevnění pohonu odpojovače na stožár typu BP</t>
  </si>
  <si>
    <t>-685270927</t>
  </si>
  <si>
    <t>1164</t>
  </si>
  <si>
    <t>7497301140</t>
  </si>
  <si>
    <t>Vodiče trakčního vedení  Materiál sestavení pro připevnění odpojovače na stožár typu BP</t>
  </si>
  <si>
    <t>1839962746</t>
  </si>
  <si>
    <t>1165</t>
  </si>
  <si>
    <t>7497301150</t>
  </si>
  <si>
    <t>Vodiče trakčního vedení  Pohon odpojovače motorový</t>
  </si>
  <si>
    <t>-306183616</t>
  </si>
  <si>
    <t>1166</t>
  </si>
  <si>
    <t>7497301151</t>
  </si>
  <si>
    <t>Vodiče trakčního vedení  Pohon odpojovače motorový ovládaný pomocí GSM modulu</t>
  </si>
  <si>
    <t>365328984</t>
  </si>
  <si>
    <t>1167</t>
  </si>
  <si>
    <t>7497301160</t>
  </si>
  <si>
    <t>Vodiče trakčního vedení  Pohon odpojovače ruční</t>
  </si>
  <si>
    <t>1679485144</t>
  </si>
  <si>
    <t>1168</t>
  </si>
  <si>
    <t>7497301170</t>
  </si>
  <si>
    <t>Vodiče trakčního vedení  Táhlo motorového odpojovače</t>
  </si>
  <si>
    <t>122049319</t>
  </si>
  <si>
    <t>1169</t>
  </si>
  <si>
    <t>7497301180</t>
  </si>
  <si>
    <t>Vodiče trakčního vedení  Odpojovač nebo odpínač na stož. TV</t>
  </si>
  <si>
    <t>423914452</t>
  </si>
  <si>
    <t>1170</t>
  </si>
  <si>
    <t>7497301190</t>
  </si>
  <si>
    <t>Vodiče trakčního vedení  Odpojovač nebo odpínač s uzemňovacím nožem na stož. TV</t>
  </si>
  <si>
    <t>1336123033</t>
  </si>
  <si>
    <t>1171</t>
  </si>
  <si>
    <t>7497301200</t>
  </si>
  <si>
    <t>Vodiče trakčního vedení  Odpojovač Ftr nebo odpínač Fla s uzemňovacím nožem na stož. TV</t>
  </si>
  <si>
    <t>1333160774</t>
  </si>
  <si>
    <t>1172</t>
  </si>
  <si>
    <t>7497301210</t>
  </si>
  <si>
    <t>Vodiče trakčního vedení  Kotvení svodu z odpoj. s připoj. na TV - BP</t>
  </si>
  <si>
    <t>-601705493</t>
  </si>
  <si>
    <t>1173</t>
  </si>
  <si>
    <t>7497301220</t>
  </si>
  <si>
    <t>Vodiče trakčního vedení  Kotvení dvou svodů z odpoj. s připoj. na TV - BP</t>
  </si>
  <si>
    <t>1803165715</t>
  </si>
  <si>
    <t>1174</t>
  </si>
  <si>
    <t>7497301250</t>
  </si>
  <si>
    <t>Vodiče trakčního vedení  Kotvení svodu z odpoj. s připoj. na TV - T</t>
  </si>
  <si>
    <t>-1012404718</t>
  </si>
  <si>
    <t>1175</t>
  </si>
  <si>
    <t>7497301290</t>
  </si>
  <si>
    <t>Vodiče trakčního vedení  Svod z napájecího převěsu na TV lanem 120 Cu</t>
  </si>
  <si>
    <t>33129351</t>
  </si>
  <si>
    <t>1176</t>
  </si>
  <si>
    <t>7497301320</t>
  </si>
  <si>
    <t>Vodiče trakčního vedení  Dva svody z napájecího převěsu na TV lany 120 Cu</t>
  </si>
  <si>
    <t>363488735</t>
  </si>
  <si>
    <t>1177</t>
  </si>
  <si>
    <t>7497301350</t>
  </si>
  <si>
    <t>Vodiče trakčního vedení  Vložená izolace v laně napáj. převěsu Bz nebo Cu</t>
  </si>
  <si>
    <t>691644055</t>
  </si>
  <si>
    <t>1178</t>
  </si>
  <si>
    <t>7497301380</t>
  </si>
  <si>
    <t>Vodiče trakčního vedení  Překlenutí vložené izolace v laně napáj. převěsu</t>
  </si>
  <si>
    <t>-1269233875</t>
  </si>
  <si>
    <t>1179</t>
  </si>
  <si>
    <t>7497301390</t>
  </si>
  <si>
    <t>Vodiče trakčního vedení  Proudové propojení  troleje s nosným lanem</t>
  </si>
  <si>
    <t>15783884</t>
  </si>
  <si>
    <t>1180</t>
  </si>
  <si>
    <t>7497301400</t>
  </si>
  <si>
    <t>Vodiče trakčního vedení  Proudové propojení sestav TV</t>
  </si>
  <si>
    <t>-1425225027</t>
  </si>
  <si>
    <t>1181</t>
  </si>
  <si>
    <t>7497301410</t>
  </si>
  <si>
    <t>Vodiče trakčního vedení  Materiál sestavení  pro připojení svodu 120 mm2 Cu napájecího převěsu na TV</t>
  </si>
  <si>
    <t>1088407433</t>
  </si>
  <si>
    <t>1182</t>
  </si>
  <si>
    <t>7497301420</t>
  </si>
  <si>
    <t>Vodiče trakčního vedení  Kotevní lišta napáj. převěsu s 1 třmenem na stož. TV</t>
  </si>
  <si>
    <t>610732733</t>
  </si>
  <si>
    <t>1183</t>
  </si>
  <si>
    <t>7497301430</t>
  </si>
  <si>
    <t>Vodiče trakčního vedení  Kotevní lišta napáj. převěsu s 2-4 třmeny na stož. BP</t>
  </si>
  <si>
    <t>204706326</t>
  </si>
  <si>
    <t>1184</t>
  </si>
  <si>
    <t>7497301440</t>
  </si>
  <si>
    <t>Vodiče trakčního vedení  Kotevní lišta napáj. převěsu s 3-6 třmeny na stož. BP</t>
  </si>
  <si>
    <t>1703010925</t>
  </si>
  <si>
    <t>1185</t>
  </si>
  <si>
    <t>7497301450</t>
  </si>
  <si>
    <t>Vodiče trakčního vedení  Kotvení lana napáj. převěsu - 50, 70 mm2 Bz  bez izolace</t>
  </si>
  <si>
    <t>113672339</t>
  </si>
  <si>
    <t>1186</t>
  </si>
  <si>
    <t>7497301460</t>
  </si>
  <si>
    <t>Vodiče trakčního vedení  Kotvení lana napáj. převěsu - 120 mm2 Cu  s izolací</t>
  </si>
  <si>
    <t>1915478060</t>
  </si>
  <si>
    <t>1187</t>
  </si>
  <si>
    <t>7497301470</t>
  </si>
  <si>
    <t>Vodiče trakčního vedení  Kotvení 2-4 lan napáj. převěsů 120 mm2 Cu s izolací zdvojený závěs</t>
  </si>
  <si>
    <t>1338500674</t>
  </si>
  <si>
    <t>1188</t>
  </si>
  <si>
    <t>7497301480</t>
  </si>
  <si>
    <t>Vodiče trakčního vedení  Závěs 1-2 lan 120 mm2 Cu na liště a bráně</t>
  </si>
  <si>
    <t>927848417</t>
  </si>
  <si>
    <t>1189</t>
  </si>
  <si>
    <t>7497301490</t>
  </si>
  <si>
    <t>Vodiče trakčního vedení  Podpěrný izolátor pro NV na liště, bráně, stož. T, BP</t>
  </si>
  <si>
    <t>-1117306183</t>
  </si>
  <si>
    <t>1190</t>
  </si>
  <si>
    <t>7497301530</t>
  </si>
  <si>
    <t>Vodiče trakčního vedení  Ukončení 2 napájecích kabelů sestavy "J" na stož. P, T, BP</t>
  </si>
  <si>
    <t>1216014558</t>
  </si>
  <si>
    <t>1191</t>
  </si>
  <si>
    <t>7497301560</t>
  </si>
  <si>
    <t>Vodiče trakčního vedení  Ukončení 1 napájecího kabelu sestavy "S" na stož. P, T, BP</t>
  </si>
  <si>
    <t>-1541939080</t>
  </si>
  <si>
    <t>1192</t>
  </si>
  <si>
    <t>7497301570</t>
  </si>
  <si>
    <t>Vodiče trakčního vedení  Ukončení 2 napájecích kabelů sestavy "S" na stož. P, T, BP</t>
  </si>
  <si>
    <t>-1610252889</t>
  </si>
  <si>
    <t>1193</t>
  </si>
  <si>
    <t>7497301580</t>
  </si>
  <si>
    <t>Vodiče trakčního vedení  Materiál sestavení pro připevnění 1-2 kabelů na stož. P, T</t>
  </si>
  <si>
    <t>2102934188</t>
  </si>
  <si>
    <t>1194</t>
  </si>
  <si>
    <t>7497301590</t>
  </si>
  <si>
    <t>Vodiče trakčního vedení  Materiál sestavení pro připevnění 1-4 kabelů na stož. BP</t>
  </si>
  <si>
    <t>-1370546095</t>
  </si>
  <si>
    <t>1195</t>
  </si>
  <si>
    <t>7497301640</t>
  </si>
  <si>
    <t>Vodiče trakčního vedení  Materiál sestavení pro připoj. kabelu sestavy "S" přes pojistku s omez. přepětí - neizolovaně</t>
  </si>
  <si>
    <t>-81026852</t>
  </si>
  <si>
    <t>1196</t>
  </si>
  <si>
    <t>7497301650</t>
  </si>
  <si>
    <t>Vodiče trakčního vedení  Materiál sestavení pro připoj. kabelu sestavy "S" přes pojistku s omez. přepětí - izolovaně</t>
  </si>
  <si>
    <t>-740046553</t>
  </si>
  <si>
    <t>1197</t>
  </si>
  <si>
    <t>7497301660</t>
  </si>
  <si>
    <t>Vodiče trakčního vedení  Materiál sestavení pro připoj. 2 kabelů sestavy "S" přes pojistku s omez. přepětí - neizolovaně</t>
  </si>
  <si>
    <t>-1612159367</t>
  </si>
  <si>
    <t>1198</t>
  </si>
  <si>
    <t>7497301670</t>
  </si>
  <si>
    <t>Vodiče trakčního vedení  Materiál sestavení pro připoj. 2 kabelů sestavy "S" přes pojistku s omez. přepětí - izolovaně</t>
  </si>
  <si>
    <t>110636917</t>
  </si>
  <si>
    <t>1199</t>
  </si>
  <si>
    <t>7497301680</t>
  </si>
  <si>
    <t>Vodiče trakčního vedení  Pojistková patrona</t>
  </si>
  <si>
    <t>-1505710021</t>
  </si>
  <si>
    <t>1200</t>
  </si>
  <si>
    <t>7497301690</t>
  </si>
  <si>
    <t>Vodiče trakčního vedení  Materiál sestavení připevnění 1 krytu na stož. P, T, BP</t>
  </si>
  <si>
    <t>479602337</t>
  </si>
  <si>
    <t>1201</t>
  </si>
  <si>
    <t>7497301750</t>
  </si>
  <si>
    <t>Vodiče trakčního vedení  Skříň zpět. vedení 3-5 praporců vč.skříně a podstavce</t>
  </si>
  <si>
    <t>-25986047</t>
  </si>
  <si>
    <t>1202</t>
  </si>
  <si>
    <t>7497301790</t>
  </si>
  <si>
    <t>Vodiče trakčního vedení  Lano 240 mm2 AlFe (lano pro ZV, NV, OV, ochranné)</t>
  </si>
  <si>
    <t>703038669</t>
  </si>
  <si>
    <t>1203</t>
  </si>
  <si>
    <t>7497301800</t>
  </si>
  <si>
    <t>Vodiče trakčního vedení  Materiál sestavení pro upevnění konzol středové,stranové</t>
  </si>
  <si>
    <t>-1629513154</t>
  </si>
  <si>
    <t>1204</t>
  </si>
  <si>
    <t>7497301810</t>
  </si>
  <si>
    <t>Vodiče trakčního vedení  Materiál sestavení pro upevnění 2 konzol</t>
  </si>
  <si>
    <t>457095945</t>
  </si>
  <si>
    <t>1205</t>
  </si>
  <si>
    <t>7497301820</t>
  </si>
  <si>
    <t>Vodiče trakčního vedení  Kozlík vč.upevň.materiálu  na stožár T, P</t>
  </si>
  <si>
    <t>1939885436</t>
  </si>
  <si>
    <t>1206</t>
  </si>
  <si>
    <t>7497301830</t>
  </si>
  <si>
    <t>Vodiče trakčního vedení  Kozlík vč.upevň.materiálu  na stožár BP</t>
  </si>
  <si>
    <t>-498756680</t>
  </si>
  <si>
    <t>1207</t>
  </si>
  <si>
    <t>7497301850</t>
  </si>
  <si>
    <t>Vodiče trakčního vedení  Bleskojistka růžková na stožáru T, P, BP</t>
  </si>
  <si>
    <t>-1271818429</t>
  </si>
  <si>
    <t>1208</t>
  </si>
  <si>
    <t>7497301860</t>
  </si>
  <si>
    <t>Vodiče trakčního vedení  Bleskojistka růžková na bráně</t>
  </si>
  <si>
    <t>-1483242099</t>
  </si>
  <si>
    <t>1209</t>
  </si>
  <si>
    <t>7497301870</t>
  </si>
  <si>
    <t>Vodiče trakčního vedení  Ventilová bleskojistka</t>
  </si>
  <si>
    <t>-1044692572</t>
  </si>
  <si>
    <t>1210</t>
  </si>
  <si>
    <t>7497301880</t>
  </si>
  <si>
    <t>Vodiče trakčního vedení  Omezovač přepětí - včetně svodu a připojení na TV</t>
  </si>
  <si>
    <t>130330848</t>
  </si>
  <si>
    <t>1211</t>
  </si>
  <si>
    <t>7497301890</t>
  </si>
  <si>
    <t>Vodiče trakčního vedení  Omezovač přepětí_pro kabely vn</t>
  </si>
  <si>
    <t>568070308</t>
  </si>
  <si>
    <t>1212</t>
  </si>
  <si>
    <t>7497301900</t>
  </si>
  <si>
    <t>Vodiče trakčního vedení  Izolovaný svod od bleskojistky na stož. T, BP</t>
  </si>
  <si>
    <t>288193676</t>
  </si>
  <si>
    <t>1213</t>
  </si>
  <si>
    <t>7497301910</t>
  </si>
  <si>
    <t>Vodiče trakčního vedení  Materiál sestavení pro připojení izolovaného svodu na kolejnici</t>
  </si>
  <si>
    <t>1875663452</t>
  </si>
  <si>
    <t>1214</t>
  </si>
  <si>
    <t>7497301920</t>
  </si>
  <si>
    <t>Vodiče trakčního vedení  Materiál sestavení pro připojení izolovaného svodu na zemnič</t>
  </si>
  <si>
    <t>-2105802979</t>
  </si>
  <si>
    <t>1215</t>
  </si>
  <si>
    <t>7497301930</t>
  </si>
  <si>
    <t>Vodiče trakčního vedení  Materiál sestavení pro připojení izol. svodu na střed stykového transf.</t>
  </si>
  <si>
    <t>-1760973786</t>
  </si>
  <si>
    <t>1216</t>
  </si>
  <si>
    <t>7497301940</t>
  </si>
  <si>
    <t>Vodiče trakčního vedení  Přímé ukolejnění stož.T, P, 2T, BP, DS, OK   - 1 vodič</t>
  </si>
  <si>
    <t>1992245628</t>
  </si>
  <si>
    <t>1217</t>
  </si>
  <si>
    <t>7497301950</t>
  </si>
  <si>
    <t>Vodiče trakčního vedení  Přímé ukolejnění stož.T, P, 2T, BP, DS, OK   - 2 vodiče</t>
  </si>
  <si>
    <t>1181921549</t>
  </si>
  <si>
    <t>1218</t>
  </si>
  <si>
    <t>7497301960</t>
  </si>
  <si>
    <t>Vodiče trakčního vedení  Přímé ukolejnění výzt. dvojice 2T, 2P   - 1 vodič</t>
  </si>
  <si>
    <t>1412969632</t>
  </si>
  <si>
    <t>1219</t>
  </si>
  <si>
    <t>7497301970</t>
  </si>
  <si>
    <t>Vodiče trakčního vedení  Přímé ukolejnění výzt. dvojice 2T, 2P   - 2 vodiče</t>
  </si>
  <si>
    <t>14875398</t>
  </si>
  <si>
    <t>1220</t>
  </si>
  <si>
    <t>7497301980</t>
  </si>
  <si>
    <t>Vodiče trakčního vedení  Ukolejnění s průrazkou T, P, 2T, BP, DS, OK   - 1 vodič</t>
  </si>
  <si>
    <t>85064067</t>
  </si>
  <si>
    <t>1221</t>
  </si>
  <si>
    <t>7497301990</t>
  </si>
  <si>
    <t>Vodiče trakčního vedení  Ukolejnění s průrazkou T, P, 2T, BP, DS, OK  - 2 vodiče</t>
  </si>
  <si>
    <t>462278533</t>
  </si>
  <si>
    <t>1222</t>
  </si>
  <si>
    <t>7497302000</t>
  </si>
  <si>
    <t>Vodiče trakčního vedení  Ukolejnění s průrazkou výzt. dvojice  2T, 2P  - 1 vodič</t>
  </si>
  <si>
    <t>-1780602988</t>
  </si>
  <si>
    <t>1223</t>
  </si>
  <si>
    <t>7497302010</t>
  </si>
  <si>
    <t>Vodiče trakčního vedení  Ukolejnění s průrazkou výzt. dvojice  2T, 2P  - 2 vodiče</t>
  </si>
  <si>
    <t>-1733668878</t>
  </si>
  <si>
    <t>1224</t>
  </si>
  <si>
    <t>7497302070</t>
  </si>
  <si>
    <t>Vodiče trakčního vedení  Připojení trakční podpěry k zemnící tyči</t>
  </si>
  <si>
    <t>-1321668130</t>
  </si>
  <si>
    <t>1225</t>
  </si>
  <si>
    <t>7497302130</t>
  </si>
  <si>
    <t>Vodiče trakčního vedení  Montážní lávka na stožár -T</t>
  </si>
  <si>
    <t>-1931866183</t>
  </si>
  <si>
    <t>1226</t>
  </si>
  <si>
    <t>7497302140</t>
  </si>
  <si>
    <t>Vodiče trakčního vedení  Montážní lávka na BP délky - 1035, 2045mm</t>
  </si>
  <si>
    <t>-2107692134</t>
  </si>
  <si>
    <t>1227</t>
  </si>
  <si>
    <t>7497302150</t>
  </si>
  <si>
    <t>Vodiče trakčního vedení  Montážní lávka na BP délky - 3050mm</t>
  </si>
  <si>
    <t>2052255461</t>
  </si>
  <si>
    <t>1228</t>
  </si>
  <si>
    <t>7497302160</t>
  </si>
  <si>
    <t>Vodiče trakčního vedení  Ovládací lávka na stož. BP</t>
  </si>
  <si>
    <t>-350721250</t>
  </si>
  <si>
    <t>1229</t>
  </si>
  <si>
    <t>7497302170</t>
  </si>
  <si>
    <t>Vodiče trakčního vedení  Ovládací lávka s boční lávkou na stož. BP</t>
  </si>
  <si>
    <t>-1093002867</t>
  </si>
  <si>
    <t>1230</t>
  </si>
  <si>
    <t>7497302230</t>
  </si>
  <si>
    <t>Vodiče trakčního vedení  Materiál sestavení návěstní štít do sestavy TV</t>
  </si>
  <si>
    <t>682203212</t>
  </si>
  <si>
    <t>1231</t>
  </si>
  <si>
    <t>7497302250</t>
  </si>
  <si>
    <t>Vodiče trakčního vedení  Výstražné tabulky na stožáru T, P, BP, DS</t>
  </si>
  <si>
    <t>-717217200</t>
  </si>
  <si>
    <t>1232</t>
  </si>
  <si>
    <t>7497302260</t>
  </si>
  <si>
    <t>Vodiče trakčního vedení  Tabulka číslování stožárů a pohonů odpojovačů 1 - 3 znaky</t>
  </si>
  <si>
    <t>1750583332</t>
  </si>
  <si>
    <t>1233</t>
  </si>
  <si>
    <t>7497302270</t>
  </si>
  <si>
    <t>Vodiče trakčního vedení  Pospojování vodivých konstrukcí  proudovou propojkou</t>
  </si>
  <si>
    <t>-1433031444</t>
  </si>
  <si>
    <t>1234</t>
  </si>
  <si>
    <t>7497400010</t>
  </si>
  <si>
    <t>Osvětlení  na trakčním vedení_K sestava  Materiál sestavy Připevnění svítidla na stož.T,P,TB,TS,TBS, BP, DS, břevnu</t>
  </si>
  <si>
    <t>1525880172</t>
  </si>
  <si>
    <t>1235</t>
  </si>
  <si>
    <t>7497400020</t>
  </si>
  <si>
    <t>Osvětlení  na trakčním vedení_K sestava  Materiál sestavy Připevnění svítidla na stož. 2TB,2TBS</t>
  </si>
  <si>
    <t>989379212</t>
  </si>
  <si>
    <t>1236</t>
  </si>
  <si>
    <t>7497400030</t>
  </si>
  <si>
    <t>Osvětlení  na trakčním vedení_K sestava  Materiál sestavy Svorkovnicová skříň na stož.T,P,BP,DS nad 4m</t>
  </si>
  <si>
    <t>-1471695047</t>
  </si>
  <si>
    <t>1237</t>
  </si>
  <si>
    <t>7497400040</t>
  </si>
  <si>
    <t>Osvětlení  na trakčním vedení_K sestava  Materiál sestavy Svorkov. skříň s deskou na stož.T,P,BP,DS nad 4m</t>
  </si>
  <si>
    <t>27053826</t>
  </si>
  <si>
    <t>1238</t>
  </si>
  <si>
    <t>7497400050</t>
  </si>
  <si>
    <t>Osvětlení  na trakčním vedení_K sestava  Materiál sestavy Uchycení 1-4 kabelů do výše 8m na stož.T,P,BP</t>
  </si>
  <si>
    <t>-92179199</t>
  </si>
  <si>
    <t>1239</t>
  </si>
  <si>
    <t>7497400060</t>
  </si>
  <si>
    <t>Osvětlení  na trakčním vedení_K sestava  Materiál sestavy Vedení 1-2 kabelů do výše 8m na stož.T,P,BP</t>
  </si>
  <si>
    <t>846249857</t>
  </si>
  <si>
    <t>1240</t>
  </si>
  <si>
    <t>7497400070</t>
  </si>
  <si>
    <t>Osvětlení  na trakčním vedení_K sestava  Materiál sestavy Vedení 3-4 kabelů do výše 8m na stož.T,P,BP</t>
  </si>
  <si>
    <t>-1325775867</t>
  </si>
  <si>
    <t>1241</t>
  </si>
  <si>
    <t>7497400080</t>
  </si>
  <si>
    <t>Osvětlení  na trakčním vedení_K sestava  Materiál sestavy Svod kabelu do země na stožáru T,P,BP,DS</t>
  </si>
  <si>
    <t>-1222043979</t>
  </si>
  <si>
    <t>1242</t>
  </si>
  <si>
    <t>7497400090</t>
  </si>
  <si>
    <t>Osvětlení  na trakčním vedení_K sestava  Materiál sestavy Uchycení kabelu v ochranné trubce na břevnu</t>
  </si>
  <si>
    <t>-1428293829</t>
  </si>
  <si>
    <t>1243</t>
  </si>
  <si>
    <t>7497400100</t>
  </si>
  <si>
    <t>Osvětlení  na trakčním vedení_K sestava  Materiál sestavy Uchycení kabelu mezi nosnou bránou a svítidlem na stožáru T,P,BP,DS</t>
  </si>
  <si>
    <t>1803873640</t>
  </si>
  <si>
    <t>1244</t>
  </si>
  <si>
    <t>7497400110</t>
  </si>
  <si>
    <t>Osvětlení  na trakčním vedení_K sestava  Materiál  sestavy Uchycení kabelu na břevnu</t>
  </si>
  <si>
    <t>-523384547</t>
  </si>
  <si>
    <t>1245</t>
  </si>
  <si>
    <t>7497400120</t>
  </si>
  <si>
    <t>Osvětlení  na trakčním vedení_K sestava  Materiál  sestavy Vedení 1 a 2 kabelu přes překážku na konstr. TV</t>
  </si>
  <si>
    <t>676154502</t>
  </si>
  <si>
    <t>1246</t>
  </si>
  <si>
    <t>7497400130</t>
  </si>
  <si>
    <t>Osvětlení  na trakčním vedení_K sestava  Materiál  sestavy Vedení 3 a 4 kabelu přes překážku na konstr. TV</t>
  </si>
  <si>
    <t>1680329924</t>
  </si>
  <si>
    <t>1247</t>
  </si>
  <si>
    <t>7497400140</t>
  </si>
  <si>
    <t>Osvětlení  na trakčním vedení_K sestava  Ocelové nerez lanko průměr 6mm</t>
  </si>
  <si>
    <t>1459154610</t>
  </si>
  <si>
    <t>1248</t>
  </si>
  <si>
    <t>7497400150</t>
  </si>
  <si>
    <t>Osvětlení  na trakčním vedení_K sestava  Vložená izolace v nosném lanku</t>
  </si>
  <si>
    <t>221357829</t>
  </si>
  <si>
    <t>1249</t>
  </si>
  <si>
    <t>7497400160</t>
  </si>
  <si>
    <t>Osvětlení  na trakčním vedení_K sestava  Závěs nosného lanka na stožáru T,P,BP,DS</t>
  </si>
  <si>
    <t>-215386680</t>
  </si>
  <si>
    <t>1250</t>
  </si>
  <si>
    <t>7497400170</t>
  </si>
  <si>
    <t>Osvětlení  na trakčním vedení_K sestava  Boční závěs lanka na stožár T,P,BP,DS</t>
  </si>
  <si>
    <t>1183700118</t>
  </si>
  <si>
    <t>1251</t>
  </si>
  <si>
    <t>7497400180</t>
  </si>
  <si>
    <t>Osvětlení  na trakčním vedení_K sestava  Závěs nosného lanka na břevnu</t>
  </si>
  <si>
    <t>1987649088</t>
  </si>
  <si>
    <t>1252</t>
  </si>
  <si>
    <t>7497400190</t>
  </si>
  <si>
    <t>Osvětlení  na trakčním vedení_K sestava  Závěs lanka nad břevnem</t>
  </si>
  <si>
    <t>1973670084</t>
  </si>
  <si>
    <t>1253</t>
  </si>
  <si>
    <t>7497400200</t>
  </si>
  <si>
    <t>Osvětlení  na trakčním vedení_K sestava  Materiál sestavy Uchycení kabelu na nosné lanko</t>
  </si>
  <si>
    <t>524103542</t>
  </si>
  <si>
    <t>1254</t>
  </si>
  <si>
    <t>7497400210</t>
  </si>
  <si>
    <t>Osvětlení  na trakčním vedení_K sestava  Kotvení jednostranné na stož. T,P,BP,DS</t>
  </si>
  <si>
    <t>-137834441</t>
  </si>
  <si>
    <t>1255</t>
  </si>
  <si>
    <t>7497400220</t>
  </si>
  <si>
    <t>Osvětlení  na trakčním vedení_K sestava  Kotvení dvoustranné na stož. T,P,BP</t>
  </si>
  <si>
    <t>-176203499</t>
  </si>
  <si>
    <t>1256</t>
  </si>
  <si>
    <t>7497400230</t>
  </si>
  <si>
    <t>Osvětlení  na trakčním vedení_K sestava  Kotvení boční jednostranné na stož. BP</t>
  </si>
  <si>
    <t>496130004</t>
  </si>
  <si>
    <t>1257</t>
  </si>
  <si>
    <t>7497400240</t>
  </si>
  <si>
    <t>Osvětlení  na trakčním vedení_K sestava  Kotvení boční dvoustranné na stož. BP</t>
  </si>
  <si>
    <t>-335996399</t>
  </si>
  <si>
    <t>1258</t>
  </si>
  <si>
    <t>7499700010</t>
  </si>
  <si>
    <t>Konstrukční prvky trakčního vedení  Svorka trolejová, např. T1/II</t>
  </si>
  <si>
    <t>-626282355</t>
  </si>
  <si>
    <t>1259</t>
  </si>
  <si>
    <t>7499700011</t>
  </si>
  <si>
    <t>Konstrukční prvky trakčního vedení  Lišta pro vodítko táhla pohonu na BP stožár 350-610 mm</t>
  </si>
  <si>
    <t>-931249893</t>
  </si>
  <si>
    <t>1260</t>
  </si>
  <si>
    <t>7499700012</t>
  </si>
  <si>
    <t>Konstrukční prvky trakčního vedení  Lišta pro vodítko táhla pohonu na BP stožár 611-1200 mm</t>
  </si>
  <si>
    <t>-108907505</t>
  </si>
  <si>
    <t>1261</t>
  </si>
  <si>
    <t>7499700013</t>
  </si>
  <si>
    <t>Konstrukční prvky trakčního vedení  Vodítko táhla pohonu 150-170 mm</t>
  </si>
  <si>
    <t>-1421614553</t>
  </si>
  <si>
    <t>1262</t>
  </si>
  <si>
    <t>7499700014</t>
  </si>
  <si>
    <t>Konstrukční prvky trakčního vedení  Vodítko táhla pohonu 180-200 mm</t>
  </si>
  <si>
    <t>262692739</t>
  </si>
  <si>
    <t>1263</t>
  </si>
  <si>
    <t>7499700020</t>
  </si>
  <si>
    <t>Konstrukční prvky trakčního vedení  Rameno Ø 38  L1 , L2 s nalisovaným okem délky 5000 mm</t>
  </si>
  <si>
    <t>-2022285633</t>
  </si>
  <si>
    <t>1264</t>
  </si>
  <si>
    <t>7499700040</t>
  </si>
  <si>
    <t>Konstrukční prvky trakčního vedení  Spojka vrubová pro lano Bz 10mm2, např. K48/I</t>
  </si>
  <si>
    <t>1697299343</t>
  </si>
  <si>
    <t>1265</t>
  </si>
  <si>
    <t>7499700050</t>
  </si>
  <si>
    <t>Konstrukční prvky trakčního vedení  Spojka přípojová pro lano 50 mm2 a trolej - na pevný bod, např. T41/II</t>
  </si>
  <si>
    <t>1178828652</t>
  </si>
  <si>
    <t>1266</t>
  </si>
  <si>
    <t>7499700060</t>
  </si>
  <si>
    <t>Konstrukční prvky trakčního vedení  Třmen s vidlicí 60 kN, např. P3/I</t>
  </si>
  <si>
    <t>114918981</t>
  </si>
  <si>
    <t>1267</t>
  </si>
  <si>
    <t>7499700070</t>
  </si>
  <si>
    <t>Konstrukční prvky trakčního vedení  Spojka rovná s čepy Ø16 mm, např. P5/I</t>
  </si>
  <si>
    <t>-1215147014</t>
  </si>
  <si>
    <t>1268</t>
  </si>
  <si>
    <t>7499700080</t>
  </si>
  <si>
    <t>Konstrukční prvky trakčního vedení  Drát Bz 3,55 mm2 měkký</t>
  </si>
  <si>
    <t>737204042</t>
  </si>
  <si>
    <t>1269</t>
  </si>
  <si>
    <t>7499700090</t>
  </si>
  <si>
    <t>Konstrukční prvky trakčního vedení  Svorka proudová, šroubovací pro lano Cu 120 mm2, např. A65/I</t>
  </si>
  <si>
    <t>942228704</t>
  </si>
  <si>
    <t>1270</t>
  </si>
  <si>
    <t>7499700091</t>
  </si>
  <si>
    <t>Konstrukční prvky trakčního vedení  Svorka nosná s vidlicí pro lano 120 mm2  - V65/IV</t>
  </si>
  <si>
    <t>1309581507</t>
  </si>
  <si>
    <t>1271</t>
  </si>
  <si>
    <t>7499700092</t>
  </si>
  <si>
    <t>Konstrukční prvky trakčního vedení  Svorka kotevní třmenová pro lano Cu Fe 95-120 mm2   - K31/I</t>
  </si>
  <si>
    <t>-771485049</t>
  </si>
  <si>
    <t>1272</t>
  </si>
  <si>
    <t>7499700100</t>
  </si>
  <si>
    <t>Konstrukční prvky trakčního vedení  Svorka ukolejňovací</t>
  </si>
  <si>
    <t>-1036009232</t>
  </si>
  <si>
    <t>1273</t>
  </si>
  <si>
    <t>7499700110</t>
  </si>
  <si>
    <t>Konstrukční prvky trakčního vedení  Pásek nerezový stahovací o šíři 9,5mm</t>
  </si>
  <si>
    <t>-752767501</t>
  </si>
  <si>
    <t>1274</t>
  </si>
  <si>
    <t>7499700120</t>
  </si>
  <si>
    <t>Konstrukční prvky trakčního vedení  Spona k stahovacímu pásku nerezovému 9,5 mm</t>
  </si>
  <si>
    <t>-2043887315</t>
  </si>
  <si>
    <t>1275</t>
  </si>
  <si>
    <t>7499700130</t>
  </si>
  <si>
    <t>Konstrukční prvky trakčního vedení  Spojka lisovaná pro lano AlFe 240 mm2, např. C15/I</t>
  </si>
  <si>
    <t>313535736</t>
  </si>
  <si>
    <t>1276</t>
  </si>
  <si>
    <t>7499700140</t>
  </si>
  <si>
    <t>Konstrukční prvky trakčního vedení  Regulační trubka, např. V95/III</t>
  </si>
  <si>
    <t>2012147727</t>
  </si>
  <si>
    <t>1277</t>
  </si>
  <si>
    <t>7499700155</t>
  </si>
  <si>
    <t>Konstrukční prvky trakčního vedení  Objímka pro ukolejnění jednoduchá, např. H27/I/6</t>
  </si>
  <si>
    <t>1579068150</t>
  </si>
  <si>
    <t>1278</t>
  </si>
  <si>
    <t>7499700156</t>
  </si>
  <si>
    <t>Konstrukční prvky trakčního vedení  Objímka pro ukolejnění jednoduchá, např. H27/I/7</t>
  </si>
  <si>
    <t>1881566915</t>
  </si>
  <si>
    <t>1279</t>
  </si>
  <si>
    <t>7499700157</t>
  </si>
  <si>
    <t>Konstrukční prvky trakčního vedení  Objímka pro ukolejnění jednoduchá, např. H27/I/8</t>
  </si>
  <si>
    <t>906048003</t>
  </si>
  <si>
    <t>1280</t>
  </si>
  <si>
    <t>7499700170</t>
  </si>
  <si>
    <t>Konstrukční prvky trakčního vedení  Svorka se šroubem pro ukolejnění, např. F3/I/125</t>
  </si>
  <si>
    <t>-2118610346</t>
  </si>
  <si>
    <t>1281</t>
  </si>
  <si>
    <t>7499700171</t>
  </si>
  <si>
    <t>Konstrukční prvky trakčního vedení  Svorka se šroubem pro ukolejnění, např. F3/I/135</t>
  </si>
  <si>
    <t>1958532948</t>
  </si>
  <si>
    <t>1282</t>
  </si>
  <si>
    <t>7499700172</t>
  </si>
  <si>
    <t>Konstrukční prvky trakčního vedení  Svorka se šroubem pro ukolejnění, např. F3/I/150</t>
  </si>
  <si>
    <t>-1882092830</t>
  </si>
  <si>
    <t>1283</t>
  </si>
  <si>
    <t>7499700180</t>
  </si>
  <si>
    <t>Konstrukční prvky trakčního vedení  Průrazka  250 V</t>
  </si>
  <si>
    <t>595224392</t>
  </si>
  <si>
    <t>1284</t>
  </si>
  <si>
    <t>7499700190</t>
  </si>
  <si>
    <t>Konstrukční prvky trakčního vedení  Průrazka  500 V</t>
  </si>
  <si>
    <t>-257573134</t>
  </si>
  <si>
    <t>1285</t>
  </si>
  <si>
    <t>7499700200</t>
  </si>
  <si>
    <t>Konstrukční prvky trakčního vedení  Oko krátké pro šikmý závěsí, např. T37/I</t>
  </si>
  <si>
    <t>-1389205117</t>
  </si>
  <si>
    <t>1286</t>
  </si>
  <si>
    <t>7499700201</t>
  </si>
  <si>
    <t>Konstrukční prvky trakčního vedení  Oko krátké pro šikmý závěsí, např. T37/II</t>
  </si>
  <si>
    <t>-720266738</t>
  </si>
  <si>
    <t>1287</t>
  </si>
  <si>
    <t>7499700210</t>
  </si>
  <si>
    <t>Konstrukční prvky trakčního vedení  Spojka trolejová universální pro Cu 80-150 mm2 pantograf, např. T80/II</t>
  </si>
  <si>
    <t>-1563382316</t>
  </si>
  <si>
    <t>1288</t>
  </si>
  <si>
    <t>7499700220</t>
  </si>
  <si>
    <t>Konstrukční prvky trakčního vedení  Spojka trolejová sjízdná pro Cu 120-150 mm2, např. T81/I</t>
  </si>
  <si>
    <t>1343843562</t>
  </si>
  <si>
    <t>1289</t>
  </si>
  <si>
    <t>7499700230</t>
  </si>
  <si>
    <t>Konstrukční prvky trakčního vedení  Svorka proudová lisovaná pro lana Cu 95/120 mm2, např. D52/III</t>
  </si>
  <si>
    <t>-458457421</t>
  </si>
  <si>
    <t>1290</t>
  </si>
  <si>
    <t>7499700250</t>
  </si>
  <si>
    <t>Konstrukční prvky trakčního vedení  Spojka lisovaná pro lana Bz 50/50 mm2, např. D55/I</t>
  </si>
  <si>
    <t>-559603622</t>
  </si>
  <si>
    <t>1291</t>
  </si>
  <si>
    <t>7499700251</t>
  </si>
  <si>
    <t>Konstrukční prvky trakčního vedení  Spojka lisovaná pro lana Bz 70/70 mm2, např. D55/II</t>
  </si>
  <si>
    <t>742589145</t>
  </si>
  <si>
    <t>1292</t>
  </si>
  <si>
    <t>7499700252</t>
  </si>
  <si>
    <t>Konstrukční prvky trakčního vedení  Svorka proudová lisovaná pro lana Cu 120/120 mm2, např. D55/III</t>
  </si>
  <si>
    <t>-1226641131</t>
  </si>
  <si>
    <t>1293</t>
  </si>
  <si>
    <t>7499700260</t>
  </si>
  <si>
    <t>Konstrukční prvky trakčního vedení  Tabulka pro číslování stožárů 1, např. H60/I</t>
  </si>
  <si>
    <t>2018816173</t>
  </si>
  <si>
    <t>1294</t>
  </si>
  <si>
    <t>7499700261</t>
  </si>
  <si>
    <t>Konstrukční prvky trakčního vedení  Tabulka pro číslování stožárů 2, např. H60/II</t>
  </si>
  <si>
    <t>2104682988</t>
  </si>
  <si>
    <t>1295</t>
  </si>
  <si>
    <t>7499700262</t>
  </si>
  <si>
    <t>Konstrukční prvky trakčního vedení  Tabulka pro číslování stožárů 3, např. H60/III</t>
  </si>
  <si>
    <t>-1003560415</t>
  </si>
  <si>
    <t>1296</t>
  </si>
  <si>
    <t>7499700270</t>
  </si>
  <si>
    <t>Konstrukční prvky trakčního vedení  Držák výstražné tabulky na T a P stožá1, např. H64/I</t>
  </si>
  <si>
    <t>-692533045</t>
  </si>
  <si>
    <t>1297</t>
  </si>
  <si>
    <t>7499700271</t>
  </si>
  <si>
    <t>Konstrukční prvky trakčního vedení  Držák výstražné tabulky na T a P stožár1, např. H64/II</t>
  </si>
  <si>
    <t>2019553693</t>
  </si>
  <si>
    <t>1298</t>
  </si>
  <si>
    <t>7499700272</t>
  </si>
  <si>
    <t>Konstrukční prvky trakčního vedení  Držák výstražné tabulky na BP1, např. H64/III/1</t>
  </si>
  <si>
    <t>-164066891</t>
  </si>
  <si>
    <t>1299</t>
  </si>
  <si>
    <t>7499700273</t>
  </si>
  <si>
    <t>Konstrukční prvky trakčního vedení  Držák výstražné tabulky pro DS stožár1, např. H64/IV</t>
  </si>
  <si>
    <t>-1423765558</t>
  </si>
  <si>
    <t>1300</t>
  </si>
  <si>
    <t>7499700280</t>
  </si>
  <si>
    <t>Konstrukční prvky trakčního vedení  Závaží betonové Ø 350 mm s úchytem1, např. N61/I</t>
  </si>
  <si>
    <t>-1605302033</t>
  </si>
  <si>
    <t>1301</t>
  </si>
  <si>
    <t>7499700281</t>
  </si>
  <si>
    <t>Konstrukční prvky trakčního vedení  Závaží betonové Ø 350 mm-nízké, např. N61/II</t>
  </si>
  <si>
    <t>-1521450290</t>
  </si>
  <si>
    <t>1302</t>
  </si>
  <si>
    <t>7499700290</t>
  </si>
  <si>
    <t>Konstrukční prvky trakčního vedení  Rameno 44,5 , např.V93/I/500</t>
  </si>
  <si>
    <t>2138491362</t>
  </si>
  <si>
    <t>1303</t>
  </si>
  <si>
    <t>7499700291</t>
  </si>
  <si>
    <t>Konstrukční prvky trakčního vedení  Rameno 44,5 , např.V93/IV/500</t>
  </si>
  <si>
    <t>727121099</t>
  </si>
  <si>
    <t>1304</t>
  </si>
  <si>
    <t>7499700292</t>
  </si>
  <si>
    <t>Konstrukční prvky trakčního vedení  Rameno 44,5 , např.V93/IX/500</t>
  </si>
  <si>
    <t>-484306132</t>
  </si>
  <si>
    <t>1305</t>
  </si>
  <si>
    <t>7499700300</t>
  </si>
  <si>
    <t>Konstrukční prvky trakčního vedení  Připojení dvou ukolejňovacích vodičů na průrazku, např. H35/II</t>
  </si>
  <si>
    <t>-805303313</t>
  </si>
  <si>
    <t>1306</t>
  </si>
  <si>
    <t>7499700301</t>
  </si>
  <si>
    <t>Konstrukční prvky trakčního vedení  Připojení ukolejňovacího vodiče na stožár P, např. H35/III</t>
  </si>
  <si>
    <t>62310981</t>
  </si>
  <si>
    <t>1307</t>
  </si>
  <si>
    <t>7499700302</t>
  </si>
  <si>
    <t>Konstrukční prvky trakčního vedení  Připojení dvou ukolejňovacích vodičů na stožár P, např. H35/V</t>
  </si>
  <si>
    <t>606191483</t>
  </si>
  <si>
    <t>1308</t>
  </si>
  <si>
    <t>7499700303</t>
  </si>
  <si>
    <t>Konstrukční prvky trakčního vedení  Připojení ukolejňovacího vodiče na průrazku vodorovně, např. H35/VI</t>
  </si>
  <si>
    <t>-1586662651</t>
  </si>
  <si>
    <t>1309</t>
  </si>
  <si>
    <t>7499700304</t>
  </si>
  <si>
    <t>Konstrukční prvky trakčního vedení  Připojení ukolejňovacího vodiče na stožáry BP, DS, TS, např. H35/VII</t>
  </si>
  <si>
    <t>1979791203</t>
  </si>
  <si>
    <t>1310</t>
  </si>
  <si>
    <t>7499700310</t>
  </si>
  <si>
    <t>Konstrukční prvky trakčního vedení Úsekové odpojovače QAD 35 kV, 2000 A</t>
  </si>
  <si>
    <t>1370223714</t>
  </si>
  <si>
    <t>1311</t>
  </si>
  <si>
    <t>7499700311</t>
  </si>
  <si>
    <t>Konstrukční prvky trakčního vedení Úsekové odpojovače QADZ 35 kV, 2000 A s uzemňovačem</t>
  </si>
  <si>
    <t>1250982657</t>
  </si>
  <si>
    <t>1312</t>
  </si>
  <si>
    <t>7499700312</t>
  </si>
  <si>
    <t>Konstrukční prvky trakčního vedení Úsekové odpojovače QADZI 35 kV, 2000 A s izol. uzemňovačem</t>
  </si>
  <si>
    <t>633357813</t>
  </si>
  <si>
    <t>1313</t>
  </si>
  <si>
    <t>7499700315</t>
  </si>
  <si>
    <t>Konstrukční prvky trakčního vedení Úsekové odpojovače QAD 35 kV, 3000 A</t>
  </si>
  <si>
    <t>1449040597</t>
  </si>
  <si>
    <t>1314</t>
  </si>
  <si>
    <t>7499700316</t>
  </si>
  <si>
    <t>Konstrukční prvky trakčního vedení Úsekové odpojovače QADZ 35 kV, 3000 A s uzemňovačem</t>
  </si>
  <si>
    <t>1682311048</t>
  </si>
  <si>
    <t>1315</t>
  </si>
  <si>
    <t>7499700317</t>
  </si>
  <si>
    <t>Konstrukční prvky trakčního vedení Úsekové odpojovače QADZI 35 kV, 3000 A s izol. uzemňovačem</t>
  </si>
  <si>
    <t>1702063087</t>
  </si>
  <si>
    <t>1316</t>
  </si>
  <si>
    <t>7499700390</t>
  </si>
  <si>
    <t>Nátěry trakčního vedení  Barva a řed. pro bezpečnostní černožluté pruhy na podpěře TV</t>
  </si>
  <si>
    <t>-862204444</t>
  </si>
  <si>
    <t>1317</t>
  </si>
  <si>
    <t>7499700480</t>
  </si>
  <si>
    <t>Kabely trakčního vedení, Různé TV  Betonový  žlab TK 1-neasfalt.</t>
  </si>
  <si>
    <t>-1735413429</t>
  </si>
  <si>
    <t>1318</t>
  </si>
  <si>
    <t>7499700490</t>
  </si>
  <si>
    <t>Kabely trakčního vedení, Různé TV  Betonový  žlab TK 2-neasfalt.</t>
  </si>
  <si>
    <t>874049765</t>
  </si>
  <si>
    <t>1319</t>
  </si>
  <si>
    <t>7499700500</t>
  </si>
  <si>
    <t>Kabely trakčního vedení, Různé TV  Betonový  žlab TK 2N-neasfalt.</t>
  </si>
  <si>
    <t>501449506</t>
  </si>
  <si>
    <t>1320</t>
  </si>
  <si>
    <t>7499700790</t>
  </si>
  <si>
    <t>Kabely trakčního vedení, Různé TV  Kabelová koncovka do 1 kV vč.kabelového oka</t>
  </si>
  <si>
    <t>1415359120</t>
  </si>
  <si>
    <t>1321</t>
  </si>
  <si>
    <t>7499700890</t>
  </si>
  <si>
    <t>Kabely trakčního vedení, Různé TV  Uzemňovací vedení v zemi, páskem FeZn do 120 mm2</t>
  </si>
  <si>
    <t>-223084718</t>
  </si>
  <si>
    <t>1322</t>
  </si>
  <si>
    <t>7499700900</t>
  </si>
  <si>
    <t>Kabely trakčního vedení, Různé TV  Uzemňovací vedení v zemi, kruhovým vodičem FeZn do D=10 mm</t>
  </si>
  <si>
    <t>27124835</t>
  </si>
  <si>
    <t>1323</t>
  </si>
  <si>
    <t>7499100160</t>
  </si>
  <si>
    <t>Ochranné prostředky a pracovní pomůcky Bezpečnostní tabulky Pozor-pod napětím, 30121</t>
  </si>
  <si>
    <t>373767506</t>
  </si>
  <si>
    <t>2 - SEE - URS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</si>
  <si>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</si>
  <si>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</si>
  <si>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</si>
  <si>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</si>
  <si>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</si>
  <si>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789 - Povrchové úpravy ocelových konstrukcí a technologických zařízení</t>
  </si>
  <si>
    <t>46-M - Zemní práce při extr.mont.pracích</t>
  </si>
  <si>
    <t>HSV</t>
  </si>
  <si>
    <t>Práce a dodávky HSV</t>
  </si>
  <si>
    <t>Zemní práce</t>
  </si>
  <si>
    <t>113107221</t>
  </si>
  <si>
    <t>Odstranění podkladu z kameniva drceného tl do 100 mm strojně pl přes 200 m2</t>
  </si>
  <si>
    <t>CS ÚRS 2023 02</t>
  </si>
  <si>
    <t>1544275908</t>
  </si>
  <si>
    <t>113107225</t>
  </si>
  <si>
    <t>Odstranění podkladu z kameniva drceného tl přes 400 do 500 mm strojně pl přes 200 m2</t>
  </si>
  <si>
    <t>1058588133</t>
  </si>
  <si>
    <t>119001422</t>
  </si>
  <si>
    <t>Dočasné zajištění kabelů a kabelových tratí z 6 volně ložených kabelů</t>
  </si>
  <si>
    <t>1125833796</t>
  </si>
  <si>
    <t>119001423</t>
  </si>
  <si>
    <t>Dočasné zajištění kabelů a kabelových tratí z více než 6 volně ložených kabelů</t>
  </si>
  <si>
    <t>-749392308</t>
  </si>
  <si>
    <t>122252501</t>
  </si>
  <si>
    <t>Odkopávky a prokopávky nezapažené pro spodní stavbu železnic v hornině třídy těžitelnosti I skupiny 3 objem do 100 m3 strojně</t>
  </si>
  <si>
    <t>203262782</t>
  </si>
  <si>
    <t>122252508</t>
  </si>
  <si>
    <t>Příplatek k odkopávkám nezapaženým pro spodní stavbu železnic v hornině třídy těžitelnosti I skupiny 3 za ztížení při rekonstrukci</t>
  </si>
  <si>
    <t>-1252364652</t>
  </si>
  <si>
    <t>131251103</t>
  </si>
  <si>
    <t>Hloubení jam nezapažených v hornině třídy těžitelnosti I skupiny 3 objem do 100 m3 strojně</t>
  </si>
  <si>
    <t>-1004113454</t>
  </si>
  <si>
    <t>132212601</t>
  </si>
  <si>
    <t>Hloubení rýh š do 800 mm vedle kolejí ručně do 2 m3 v hornině třídy těžitelnosti I skupiny 3</t>
  </si>
  <si>
    <t>74148070</t>
  </si>
  <si>
    <t>132212611</t>
  </si>
  <si>
    <t>Hloubení rýh š do 800 mm vedle kolejí ručně přes 2 m3 v hornině třídy těžitelnosti I skupiny 3</t>
  </si>
  <si>
    <t>64964111</t>
  </si>
  <si>
    <t>162451105</t>
  </si>
  <si>
    <t>Vodorovné přemístění přes 1 000 do 1500 m výkopku/sypaniny z horniny třídy těžitelnosti I skupiny 1 až 3</t>
  </si>
  <si>
    <t>923716527</t>
  </si>
  <si>
    <t>167151101</t>
  </si>
  <si>
    <t>Nakládání výkopku z hornin třídy těžitelnosti I skupiny 1 až 3 do 100 m3</t>
  </si>
  <si>
    <t>124472440</t>
  </si>
  <si>
    <t>167151121</t>
  </si>
  <si>
    <t>Skládání nebo překládání výkopku z horniny třídy těžitelnosti I skupiny 1 až 3</t>
  </si>
  <si>
    <t>-24032079</t>
  </si>
  <si>
    <t>171251201</t>
  </si>
  <si>
    <t>Uložení sypaniny na skládky nebo meziskládky</t>
  </si>
  <si>
    <t>353426317</t>
  </si>
  <si>
    <t>171201221</t>
  </si>
  <si>
    <t>Poplatek za uložení na skládce (skládkovné) zeminy a kamení kód odpadu 17 05 04</t>
  </si>
  <si>
    <t>-696652748</t>
  </si>
  <si>
    <t>175111201</t>
  </si>
  <si>
    <t>Obsypání objektu nad přilehlým původním terénem sypaninou bez prohození, uloženou do 3 m ručně</t>
  </si>
  <si>
    <t>1112612756</t>
  </si>
  <si>
    <t>175151201</t>
  </si>
  <si>
    <t>Obsypání objektu nad přilehlým původním terénem sypaninou bez prohození, uloženou do 3 m strojně</t>
  </si>
  <si>
    <t>1940456540</t>
  </si>
  <si>
    <t>181912112</t>
  </si>
  <si>
    <t>Úprava pláně v hornině třídy těžitelnosti I skupiny 3 se zhutněním ručně</t>
  </si>
  <si>
    <t>724330866</t>
  </si>
  <si>
    <t>181951112</t>
  </si>
  <si>
    <t>Úprava pláně v hornině třídy těžitelnosti I skupiny 1 až 3 se zhutněním strojně</t>
  </si>
  <si>
    <t>-1320305803</t>
  </si>
  <si>
    <t>Ostatní konstrukce a práce, bourání</t>
  </si>
  <si>
    <t>961044111</t>
  </si>
  <si>
    <t>Bourání základů z betonu prostého</t>
  </si>
  <si>
    <t>-474130417</t>
  </si>
  <si>
    <t>961055111</t>
  </si>
  <si>
    <t>Bourání základů ze ŽB</t>
  </si>
  <si>
    <t>1653571345</t>
  </si>
  <si>
    <t>Přesun sutě</t>
  </si>
  <si>
    <t>997002611</t>
  </si>
  <si>
    <t>Nakládání suti a vybouraných hmot</t>
  </si>
  <si>
    <t>1601168224</t>
  </si>
  <si>
    <t>997006512</t>
  </si>
  <si>
    <t>Vodorovné doprava suti s naložením a složením na skládku přes 100 m do 1 km</t>
  </si>
  <si>
    <t>873550147</t>
  </si>
  <si>
    <t>997013501</t>
  </si>
  <si>
    <t>Odvoz suti a vybouraných hmot na skládku nebo meziskládku do 1 km se složením</t>
  </si>
  <si>
    <t>-229731131</t>
  </si>
  <si>
    <t>997013509</t>
  </si>
  <si>
    <t>Příplatek k odvozu suti a vybouraných hmot na skládku ZKD 1 km přes 1 km</t>
  </si>
  <si>
    <t>-710166588</t>
  </si>
  <si>
    <t>997013655</t>
  </si>
  <si>
    <t>542331406</t>
  </si>
  <si>
    <t>997013811</t>
  </si>
  <si>
    <t>Poplatek za uložení na skládce (skládkovné) stavebního odpadu dřevěného kód odpadu 17 02 01</t>
  </si>
  <si>
    <t>-96884845</t>
  </si>
  <si>
    <t>997013813</t>
  </si>
  <si>
    <t>Poplatek za uložení na skládce (skládkovné) stavebního odpadu z plastických hmot kód odpadu 17 02 03</t>
  </si>
  <si>
    <t>277028104</t>
  </si>
  <si>
    <t>997013861</t>
  </si>
  <si>
    <t>Poplatek za uložení stavebního odpadu na recyklační skládce (skládkovné) z prostého betonu kód odpadu 17 01 01</t>
  </si>
  <si>
    <t>5576754</t>
  </si>
  <si>
    <t>997013862</t>
  </si>
  <si>
    <t>Poplatek za uložení stavebního odpadu na recyklační skládce (skládkovné) z armovaného betonu kód odpadu 17 01 01</t>
  </si>
  <si>
    <t>-1601145334</t>
  </si>
  <si>
    <t>PSV</t>
  </si>
  <si>
    <t>Práce a dodávky PSV</t>
  </si>
  <si>
    <t>Povrchové úpravy ocelových konstrukcí a technologických zařízení</t>
  </si>
  <si>
    <t>789112240</t>
  </si>
  <si>
    <t>Odmaštění členitých zařízení</t>
  </si>
  <si>
    <t>1112997151</t>
  </si>
  <si>
    <t>789122240</t>
  </si>
  <si>
    <t>Odmaštění ocelových konstrukcí třídy II</t>
  </si>
  <si>
    <t>938919485</t>
  </si>
  <si>
    <t>789124151</t>
  </si>
  <si>
    <t>Čištění ručním nářadím ocelových konstrukcí třídy IV stupeň přípravy St 2 stupeň zrezivění B</t>
  </si>
  <si>
    <t>-1541703056</t>
  </si>
  <si>
    <t>789315321</t>
  </si>
  <si>
    <t>Nátěr zařízení s povrchem nečlenitým dvousložkový krycí polyuretanový (vrchní) do 80 μm</t>
  </si>
  <si>
    <t>-1426770618</t>
  </si>
  <si>
    <t>789325111</t>
  </si>
  <si>
    <t>Nátěr ocelových konstrukcí třídy I jednosložkový alkydový základní tl do 80 µm</t>
  </si>
  <si>
    <t>-7169497</t>
  </si>
  <si>
    <t>789325116</t>
  </si>
  <si>
    <t>Nátěr ocelových konstrukcí třídy I jednosložkový alkydový mezivrstva tl do 80 μm</t>
  </si>
  <si>
    <t>52567593</t>
  </si>
  <si>
    <t>789325121</t>
  </si>
  <si>
    <t>Nátěr ocelových konstrukcí třídy I jednosložkový alkydový krycí (vrchní) tl do 80 µm</t>
  </si>
  <si>
    <t>127030953</t>
  </si>
  <si>
    <t>24551509</t>
  </si>
  <si>
    <t>hmota nátěrová akrylátová ochranná plasticko-elastická na beton</t>
  </si>
  <si>
    <t>litr</t>
  </si>
  <si>
    <t>1340040063</t>
  </si>
  <si>
    <t>Poznámka k položce:_x000D_
Spotřeba: 0,25 - 0,35 kg/m2 (0,18 - 0,25 l/m2)</t>
  </si>
  <si>
    <t>24618210</t>
  </si>
  <si>
    <t>hmota nátěrová vodou ředitelná základní antikorozní na kovy</t>
  </si>
  <si>
    <t>1796664386</t>
  </si>
  <si>
    <t>24629111</t>
  </si>
  <si>
    <t>hmota nátěrová PUR základní na ocelové konstrukce</t>
  </si>
  <si>
    <t>1514525879</t>
  </si>
  <si>
    <t>24629133</t>
  </si>
  <si>
    <t>hmota nátěrová PUR krycí (email) na ocelové konstrukce RAL 3020 lesk</t>
  </si>
  <si>
    <t>1248117268</t>
  </si>
  <si>
    <t>46-M</t>
  </si>
  <si>
    <t>Zemní práce při extr.mont.pracích</t>
  </si>
  <si>
    <t>460010021</t>
  </si>
  <si>
    <t>Vytyčení trasy vedení podzemního v obvodu železniční stanice</t>
  </si>
  <si>
    <t>-172983054</t>
  </si>
  <si>
    <t>460030011</t>
  </si>
  <si>
    <t>Sejmutí drnu při elektromontážích jakékoliv tloušťky</t>
  </si>
  <si>
    <t>-744757494</t>
  </si>
  <si>
    <t>460030015</t>
  </si>
  <si>
    <t>Odstranění travnatého porostu, kosení a shrabávání trávy při elektromontážích</t>
  </si>
  <si>
    <t>-1502069511</t>
  </si>
  <si>
    <t>460030021</t>
  </si>
  <si>
    <t>Odstranění dřevitého porostu z křovin a stromů měkkého středně hustého při elektromontážích</t>
  </si>
  <si>
    <t>1890500136</t>
  </si>
  <si>
    <t>460030022</t>
  </si>
  <si>
    <t>Odstranění dřevitého porostu z křovin a stromů měkkého hustého při elektromontážích</t>
  </si>
  <si>
    <t>944528120</t>
  </si>
  <si>
    <t>460030024</t>
  </si>
  <si>
    <t>Odstranění dřevitého porostu z křovin a stromů tvrdého hustého při elektromontážích</t>
  </si>
  <si>
    <t>1910183929</t>
  </si>
  <si>
    <t>460030031</t>
  </si>
  <si>
    <t>Rozebrání dlažeb při elektromontážích ručně z kostek velkých do písku spáry nezalité</t>
  </si>
  <si>
    <t>843092999</t>
  </si>
  <si>
    <t>460030038</t>
  </si>
  <si>
    <t>Rozebrání dlažeb při elektromontážích ručně z dlaždic betonových nebo keramických do písku spáry nezalité</t>
  </si>
  <si>
    <t>-2136111735</t>
  </si>
  <si>
    <t>460030039</t>
  </si>
  <si>
    <t>Rozebrání dlažeb při elektromontážích ručně z dlaždic zámkových do písku spáry nezalité</t>
  </si>
  <si>
    <t>-1248508036</t>
  </si>
  <si>
    <t>468011111</t>
  </si>
  <si>
    <t>Odstranění podkladu nebo krytu komunikace při elektromontážích z kameniva těženého tl do 10 cm</t>
  </si>
  <si>
    <t>-407908434</t>
  </si>
  <si>
    <t>468011132</t>
  </si>
  <si>
    <t>Odstranění podkladu nebo krytu komunikace při elektromontážích z betonu prostého tl přes 15 do 30 cm</t>
  </si>
  <si>
    <t>803494669</t>
  </si>
  <si>
    <t>468011142</t>
  </si>
  <si>
    <t>Odstranění podkladu nebo krytu komunikace při elektromontážích ze živice tl přes 5 do 10 cm</t>
  </si>
  <si>
    <t>-394000114</t>
  </si>
  <si>
    <t>468011143</t>
  </si>
  <si>
    <t>Odstranění podkladu nebo krytu komunikace při elektromontážích ze živice tl přes 10 do 15 cm</t>
  </si>
  <si>
    <t>-239508290</t>
  </si>
  <si>
    <t>468041113</t>
  </si>
  <si>
    <t>Řezání betonového podkladu nebo krytu při elektromontážích hl přes 15 do 20 cm</t>
  </si>
  <si>
    <t>601860897</t>
  </si>
  <si>
    <t>468041122</t>
  </si>
  <si>
    <t>Řezání živičného podkladu nebo krytu při elektromontážích hl přes 5 do 10 cm</t>
  </si>
  <si>
    <t>-880761477</t>
  </si>
  <si>
    <t>468041123</t>
  </si>
  <si>
    <t>Řezání živičného podkladu nebo krytu při elektromontážích hl přes 10 do 15 cm</t>
  </si>
  <si>
    <t>-317350461</t>
  </si>
  <si>
    <t>460131114</t>
  </si>
  <si>
    <t>Hloubení nezapažených jam při elektromontážích ručně v hornině tř II skupiny 4</t>
  </si>
  <si>
    <t>109842970</t>
  </si>
  <si>
    <t>460131113</t>
  </si>
  <si>
    <t>Hloubení nezapažených jam při elektromontážích ručně v hornině tř I skupiny 3</t>
  </si>
  <si>
    <t>262857625</t>
  </si>
  <si>
    <t>460070753</t>
  </si>
  <si>
    <t>1749440620</t>
  </si>
  <si>
    <t>460070754</t>
  </si>
  <si>
    <t>-1900390470</t>
  </si>
  <si>
    <t>460071003</t>
  </si>
  <si>
    <t>Hloubení nezapažených jam při elektromontážích strojně v hornině tř I skupiny 3</t>
  </si>
  <si>
    <t>806027166</t>
  </si>
  <si>
    <t>460071004</t>
  </si>
  <si>
    <t>Hloubení nezapažených jam při elektromontážích strojně v hornině tř II skupiny 4</t>
  </si>
  <si>
    <t>1333069976</t>
  </si>
  <si>
    <t>460080014</t>
  </si>
  <si>
    <t>Základové konstrukce při elektromontážích z monolitického betonu tř. C 16/20</t>
  </si>
  <si>
    <t>594945827</t>
  </si>
  <si>
    <t>460080031</t>
  </si>
  <si>
    <t>Základové konstrukce při elektromontážích ze ŽB tř. C 8/10 bez zvláštních nároků na prostředí</t>
  </si>
  <si>
    <t>-908238369</t>
  </si>
  <si>
    <t>460080035</t>
  </si>
  <si>
    <t>Základové konstrukce při elektromontážích ze ŽB tř. C 25/30 bez zvláštních nároků na prostředí</t>
  </si>
  <si>
    <t>-1249718024</t>
  </si>
  <si>
    <t>460080041</t>
  </si>
  <si>
    <t>Výztuž základových konstrukcí při elektromontážích betonářskou ocelí 10 216</t>
  </si>
  <si>
    <t>1246663769</t>
  </si>
  <si>
    <t>460080045</t>
  </si>
  <si>
    <t>Výztuž základových konstrukcí při elektromontážích svařovanými sítěmi Kari</t>
  </si>
  <si>
    <t>-1003648948</t>
  </si>
  <si>
    <t>460080112</t>
  </si>
  <si>
    <t>Bourání základu betonového při elektromontážích</t>
  </si>
  <si>
    <t>1138461765</t>
  </si>
  <si>
    <t>460120013</t>
  </si>
  <si>
    <t>Zásyp jam při elektromontážích ručně se zhutněním z hornin třídy I skupiny 3</t>
  </si>
  <si>
    <t>1444781790</t>
  </si>
  <si>
    <t>460120014</t>
  </si>
  <si>
    <t>Zásyp jam při elektromontážích ručně se zhutněním z hornin třídy II skupiny 4</t>
  </si>
  <si>
    <t>1526360531</t>
  </si>
  <si>
    <t>460371111</t>
  </si>
  <si>
    <t>Naložení výkopku při elektromontážích ručně z hornin třídy I skupiny 1 až 3</t>
  </si>
  <si>
    <t>-2030459296</t>
  </si>
  <si>
    <t>460161172</t>
  </si>
  <si>
    <t>Hloubení kabelových rýh ručně š 35 cm hl 80 cm v hornině tř I skupiny 3</t>
  </si>
  <si>
    <t>684737981</t>
  </si>
  <si>
    <t>460161173</t>
  </si>
  <si>
    <t>Hloubení kabelových rýh ručně š 35 cm hl 80 cm v hornině tř II skupiny 4</t>
  </si>
  <si>
    <t>-868810641</t>
  </si>
  <si>
    <t>460150163</t>
  </si>
  <si>
    <t>1188205342</t>
  </si>
  <si>
    <t>460150164</t>
  </si>
  <si>
    <t>-1538280807</t>
  </si>
  <si>
    <t>460150303</t>
  </si>
  <si>
    <t>Hloubení kabelových rýh ručně š 50 cm hl 120 cm v hornině tř I skupiny 3</t>
  </si>
  <si>
    <t>-427424652</t>
  </si>
  <si>
    <t>460150304</t>
  </si>
  <si>
    <t>Hloubení kabelových rýh ručně š 50 cm hl 120 cm v hornině tř II skupiny 4</t>
  </si>
  <si>
    <t>-1072318374</t>
  </si>
  <si>
    <t>460091113</t>
  </si>
  <si>
    <t>Odkop zeminy při elektromontážích ručně v hornině tř II skupiny 4</t>
  </si>
  <si>
    <t>591129998</t>
  </si>
  <si>
    <t>460904212</t>
  </si>
  <si>
    <t>Zazdění skříní nn s koncovým dílem hl do 30 cm, v 105 cm a š přes 75 do 90 cm</t>
  </si>
  <si>
    <t>-1296472067</t>
  </si>
  <si>
    <t>460952485</t>
  </si>
  <si>
    <t>Zazdívka otvorů při elektroinstalacích cihlami pálenými pl přes 0,0225 do 0,09 m2 a tl přes 60 do 75 cm</t>
  </si>
  <si>
    <t>2108076132</t>
  </si>
  <si>
    <t>28613113</t>
  </si>
  <si>
    <t>trubka vodovodní PE100 RC PN 16 SDR11 63x5,8mm</t>
  </si>
  <si>
    <t>-403891699</t>
  </si>
  <si>
    <t>460631211</t>
  </si>
  <si>
    <t>Řízené horizontální vrtání při elektromontážích v hornině tř. těžitelnosti I a II skupiny 1 až 4 vnějšího průměru do 90 mm</t>
  </si>
  <si>
    <t>854466853</t>
  </si>
  <si>
    <t>28613115</t>
  </si>
  <si>
    <t>trubka vodovodní PE100 RC PN 16 SDR11 90x8,2mm</t>
  </si>
  <si>
    <t>734879137</t>
  </si>
  <si>
    <t>460631212</t>
  </si>
  <si>
    <t>Řízené horizontální vrtání při elektromontážích v hornině tř. těžitelnosti I a II skupiny 1 až 4 vnějšího průměru přes 90 do 110 mm</t>
  </si>
  <si>
    <t>2041739236</t>
  </si>
  <si>
    <t>28613116</t>
  </si>
  <si>
    <t>trubka vodovodní PE100 RC PN 16 SDR11 110x10,0mm</t>
  </si>
  <si>
    <t>-1215410648</t>
  </si>
  <si>
    <t>460631213</t>
  </si>
  <si>
    <t>Řízené horizontální vrtání při elektromontážích v hornině tř. těžitelnosti I a II skupiny 1 až 4 vnějšího průměru přes 110 do 140 mm</t>
  </si>
  <si>
    <t>1846767289</t>
  </si>
  <si>
    <t>28613117</t>
  </si>
  <si>
    <t>trubka vodovodní PE100 RC PN 16 SDR11 125x11,4mm</t>
  </si>
  <si>
    <t>-470629403</t>
  </si>
  <si>
    <t>460631214</t>
  </si>
  <si>
    <t>Řízené horizontální vrtání při elektromontážích v hornině tř. těžitelnosti I a II skupiny 1 až 4 vnějšího průměru přes 140 do 180 mm</t>
  </si>
  <si>
    <t>-1614969926</t>
  </si>
  <si>
    <t>28613118</t>
  </si>
  <si>
    <t>trubka vodovodní PE100 RC PN 16 SDR11 160x14,6mm</t>
  </si>
  <si>
    <t>-2023063607</t>
  </si>
  <si>
    <t>460281113</t>
  </si>
  <si>
    <t>Pažení příložné plné výkopů jam hl do 4 m</t>
  </si>
  <si>
    <t>-1501517302</t>
  </si>
  <si>
    <t>460281121</t>
  </si>
  <si>
    <t>Odstranění pažení příložného plného výkopů rýh kabelových hl do 2 m</t>
  </si>
  <si>
    <t>1098246307</t>
  </si>
  <si>
    <t>460661113</t>
  </si>
  <si>
    <t>Kabelové lože z písku pro kabely nn bez zakrytí š lože přes 50 do 65 cm</t>
  </si>
  <si>
    <t>-1114958855</t>
  </si>
  <si>
    <t>460661512</t>
  </si>
  <si>
    <t>Kabelové lože z písku pro kabely nn kryté plastovou fólií š lože přes 25 do 50 cm</t>
  </si>
  <si>
    <t>-2105881594</t>
  </si>
  <si>
    <t>460470001</t>
  </si>
  <si>
    <t>Provizorní zajištění potrubí ve výkopech při křížení s kabelem</t>
  </si>
  <si>
    <t>-835282552</t>
  </si>
  <si>
    <t>460470011</t>
  </si>
  <si>
    <t>Provizorní zajištění kabelů ve výkopech při jejich křížení</t>
  </si>
  <si>
    <t>1107794191</t>
  </si>
  <si>
    <t>460470012</t>
  </si>
  <si>
    <t>Provizorní zajištění kabelů ve výkopech při jejich souběhu</t>
  </si>
  <si>
    <t>713182187</t>
  </si>
  <si>
    <t>460490013</t>
  </si>
  <si>
    <t>Výstražná fólie pro krytí kabelů šířky 34 cm</t>
  </si>
  <si>
    <t>-394177250</t>
  </si>
  <si>
    <t>460490014</t>
  </si>
  <si>
    <t>Výstražná fólie pro krytí kabelů šířky 40 cm</t>
  </si>
  <si>
    <t>-1088662307</t>
  </si>
  <si>
    <t>460741112</t>
  </si>
  <si>
    <t>Osazení kabelových prostupů z trub betonových do rýhy bez obsypu průměru přes 15 do 20 cm</t>
  </si>
  <si>
    <t>1170336234</t>
  </si>
  <si>
    <t>460510034</t>
  </si>
  <si>
    <t>Osazení kabelových prostupů z trub betonových do otvoru ve zdivu průměru do 15 cm</t>
  </si>
  <si>
    <t>-907205330</t>
  </si>
  <si>
    <t>460510054</t>
  </si>
  <si>
    <t>Osazení kabelových prostupů z trub plastových do rýhy bez obsypu průměru do 10 cm</t>
  </si>
  <si>
    <t>-233784240</t>
  </si>
  <si>
    <t>460741111</t>
  </si>
  <si>
    <t>Osazení kabelových prostupů z trub betonových do rýhy bez obsypu průměru do 15 cm</t>
  </si>
  <si>
    <t>-1268839349</t>
  </si>
  <si>
    <t>460741131</t>
  </si>
  <si>
    <t>Osazení kabelových prostupů z trub betonových do rýhy s obetonováním průměru do 15 cm</t>
  </si>
  <si>
    <t>575087502</t>
  </si>
  <si>
    <t>460741132</t>
  </si>
  <si>
    <t>Osazení kabelových prostupů z trub betonových do rýhy s obetonováním průměru přes 15 do 20 cm</t>
  </si>
  <si>
    <t>-620284520</t>
  </si>
  <si>
    <t>460751113</t>
  </si>
  <si>
    <t>Osazení kabelových kanálů do rýhy z prefabrikovaných betonových žlabů vnější šířky přes 25 do 35 cm</t>
  </si>
  <si>
    <t>1628503892</t>
  </si>
  <si>
    <t>460510273</t>
  </si>
  <si>
    <t>Osazení kabelových kanálů do rýhy ze žlabů plastových šířky do 10 cm</t>
  </si>
  <si>
    <t>934901569</t>
  </si>
  <si>
    <t>460752112</t>
  </si>
  <si>
    <t>Osazení kabelových kanálů do rýhy ze žlabů plastových šířky přes 10 do 20 cm</t>
  </si>
  <si>
    <t>1225061221</t>
  </si>
  <si>
    <t>460751123</t>
  </si>
  <si>
    <t>Osazení kabelových kanálů zapuštěných do terénu z prefabrikovaných betonových žlabů vnější šířky přes 25 do 35 cm</t>
  </si>
  <si>
    <t>-1277465760</t>
  </si>
  <si>
    <t>460791114</t>
  </si>
  <si>
    <t>Montáž trubek ochranných plastových uložených volně do rýhy tuhých D přes 90 do 110 mm</t>
  </si>
  <si>
    <t>499943574</t>
  </si>
  <si>
    <t>460791212</t>
  </si>
  <si>
    <t>Montáž trubek ochranných plastových uložených volně do rýhy ohebných přes 32 do 50 mm</t>
  </si>
  <si>
    <t>-1524675485</t>
  </si>
  <si>
    <t>460791213</t>
  </si>
  <si>
    <t>Montáž trubek ochranných plastových uložených volně do rýhy ohebných přes 50 do 90 mm</t>
  </si>
  <si>
    <t>1205976105</t>
  </si>
  <si>
    <t>460791214</t>
  </si>
  <si>
    <t>Montáž trubek ochranných plastových uložených volně do rýhy ohebných přes 90 do 110 mm</t>
  </si>
  <si>
    <t>1970742339</t>
  </si>
  <si>
    <t>460791215</t>
  </si>
  <si>
    <t>Montáž trubek ochranných plastových uložených volně do rýhy ohebných přes 110 do 133 mm</t>
  </si>
  <si>
    <t>1866201453</t>
  </si>
  <si>
    <t>460791216</t>
  </si>
  <si>
    <t>Montáž trubek ochranných plastových uložených volně do rýhy ohebných přes 133 do 172 mm</t>
  </si>
  <si>
    <t>-477413308</t>
  </si>
  <si>
    <t>460431182</t>
  </si>
  <si>
    <t>Zásyp kabelových rýh ručně se zhutněním š 35 cm hl 80 cm z horniny tř I skupiny 3</t>
  </si>
  <si>
    <t>2005436610</t>
  </si>
  <si>
    <t>460431183</t>
  </si>
  <si>
    <t>Zásyp kabelových rýh ručně se zhutněním š 35 cm hl 80 cm z horniny tř II skupiny 4</t>
  </si>
  <si>
    <t>-1997839966</t>
  </si>
  <si>
    <t>460560133</t>
  </si>
  <si>
    <t>Zásyp kabelových rýh ručně se zhutněním š 35 cm hl 50 cm z horniny tř I skupiny 3</t>
  </si>
  <si>
    <t>358863103</t>
  </si>
  <si>
    <t>460560134</t>
  </si>
  <si>
    <t>Zásyp kabelových rýh ručně se zhutněním š 35 cm hl 50 cm z horniny tř II skupiny 4</t>
  </si>
  <si>
    <t>331001201</t>
  </si>
  <si>
    <t>460560154</t>
  </si>
  <si>
    <t>Zásyp kabelových rýh ručně se zhutněním š 35 cm hl 70 cm z horniny tř II skupiny 4</t>
  </si>
  <si>
    <t>1246876332</t>
  </si>
  <si>
    <t>460560163</t>
  </si>
  <si>
    <t>97575171</t>
  </si>
  <si>
    <t>460560164</t>
  </si>
  <si>
    <t>-1160861638</t>
  </si>
  <si>
    <t>460560253</t>
  </si>
  <si>
    <t>Zásyp kabelových rýh ručně se zhutněním š 50 cm hl 70 cm z horniny tř I skupiny 3</t>
  </si>
  <si>
    <t>-1585774227</t>
  </si>
  <si>
    <t>460560263</t>
  </si>
  <si>
    <t>Zásyp kabelových rýh ručně se zhutněním š 50 cm hl 80 cm z horniny tř I skupiny 3</t>
  </si>
  <si>
    <t>-1435826774</t>
  </si>
  <si>
    <t>460560303</t>
  </si>
  <si>
    <t>Zásyp kabelových rýh ručně se zhutněním š 50 cm hl 120 cm z horniny tř I skupiny 3</t>
  </si>
  <si>
    <t>1707888441</t>
  </si>
  <si>
    <t>460560304</t>
  </si>
  <si>
    <t>Zásyp kabelových rýh ručně se zhutněním š 50 cm hl 120 cm z horniny tř II skupiny 4</t>
  </si>
  <si>
    <t>-1726868176</t>
  </si>
  <si>
    <t>460431542</t>
  </si>
  <si>
    <t>Zásyp kabelových rýh ručně se zhutněním š 65 cm hl 150 cm z horniny tř I skupiny 3</t>
  </si>
  <si>
    <t>374459795</t>
  </si>
  <si>
    <t>460561603</t>
  </si>
  <si>
    <t>Zásyp kabelových rýh ručně se zhutněním z horniny třídy I skupiny 3</t>
  </si>
  <si>
    <t>1153541599</t>
  </si>
  <si>
    <t>460561604</t>
  </si>
  <si>
    <t>Zásyp kabelových rýh ručně se zhutněním z horniny třídy II skupiny 4</t>
  </si>
  <si>
    <t>774561814</t>
  </si>
  <si>
    <t>460600021</t>
  </si>
  <si>
    <t>Vodorovné přemístění horniny jakékoliv třídy dopravními prostředky při elektromontážích do 50 m</t>
  </si>
  <si>
    <t>-1477817509</t>
  </si>
  <si>
    <t>460341112</t>
  </si>
  <si>
    <t>Vodorovné přemístění horniny jakékoliv třídy dopravními prostředky při elektromontážích přes 50 do 500 m</t>
  </si>
  <si>
    <t>-1157573390</t>
  </si>
  <si>
    <t>460600061</t>
  </si>
  <si>
    <t>Odvoz suti a vybouraných hmot při elektromontážích do 1 km</t>
  </si>
  <si>
    <t>-944027881</t>
  </si>
  <si>
    <t>460600071</t>
  </si>
  <si>
    <t>Příplatek k odvozu suti a vybouraných hmot při elektromontážích za každý další 1 km</t>
  </si>
  <si>
    <t>604335176</t>
  </si>
  <si>
    <t>460581131</t>
  </si>
  <si>
    <t>Uvedení nezpevněného terénu do původního stavu v místě dočasného uložení výkopku s vyhrabáním, srovnáním a částečným dosetím trávy</t>
  </si>
  <si>
    <t>1333345433</t>
  </si>
  <si>
    <t>460871132</t>
  </si>
  <si>
    <t>Podklad vozovky a chodníku ze štěrkopísku se zhutněním při elektromontážích tl přes 5 do 10 cm</t>
  </si>
  <si>
    <t>-530515493</t>
  </si>
  <si>
    <t>460871141</t>
  </si>
  <si>
    <t>Podklad vozovky a chodníku ze štěrkodrti se zhutněním při elektromontážích tl do 5 cm</t>
  </si>
  <si>
    <t>1515278487</t>
  </si>
  <si>
    <t>460871162</t>
  </si>
  <si>
    <t>Podklad vozovky a chodníku z asfaltového betonu se zhutněním při elektromontážích tl přes 5 do 10 cm</t>
  </si>
  <si>
    <t>-1836526657</t>
  </si>
  <si>
    <t>460881112</t>
  </si>
  <si>
    <t>Kryt vozovky a chodníku z betonu prostého při elektromontážích tl přes 5 do 10 cm</t>
  </si>
  <si>
    <t>1902146075</t>
  </si>
  <si>
    <t>460881113</t>
  </si>
  <si>
    <t>Kryt vozovky a chodníku z betonu prostého při elektromontážích tl přes 10 do 15 cm</t>
  </si>
  <si>
    <t>1845553211</t>
  </si>
  <si>
    <t>460881313</t>
  </si>
  <si>
    <t>Kryt vozovky a chodníku z litého asfaltu při elektromontážích tl do 5 cm</t>
  </si>
  <si>
    <t>1525142146</t>
  </si>
  <si>
    <t>460650173</t>
  </si>
  <si>
    <t>Očištění kostek kamenných mozaikových z rozebraných dlažeb při elektromontážích</t>
  </si>
  <si>
    <t>-736905804</t>
  </si>
  <si>
    <t>460650912</t>
  </si>
  <si>
    <t>Vyspravení krytu komunikací po překopech při elektromontážích asfaltovým betonem tl 6 cm</t>
  </si>
  <si>
    <t>1965728062</t>
  </si>
  <si>
    <t>460650921</t>
  </si>
  <si>
    <t>Kladení dlažby po překopech při elektromontážích z kostek kamenných velkých do lože z kameniva těženého</t>
  </si>
  <si>
    <t>1748750310</t>
  </si>
  <si>
    <t>460650923</t>
  </si>
  <si>
    <t>Kladení dlažby po překopech při elektromontážích z kostek mozaikových do lože z kameniva těženého</t>
  </si>
  <si>
    <t>-799239536</t>
  </si>
  <si>
    <t>460650932</t>
  </si>
  <si>
    <t>Kladení dlažby po překopech při elektromontážích dlaždice betonové zámkové do lože z kameniva těženého</t>
  </si>
  <si>
    <t>-1564462342</t>
  </si>
  <si>
    <t>468081211</t>
  </si>
  <si>
    <t>Vybourání otvorů pro elektroinstalace ve zdivu kamenném pl do 0,25 m2 tl do 45 cm</t>
  </si>
  <si>
    <t>-280983103</t>
  </si>
  <si>
    <t>468081312</t>
  </si>
  <si>
    <t>Vybourání otvorů pro elektroinstalace ve zdivu cihelném pl do 0,0225 m2 tl přes 15 do 30 cm</t>
  </si>
  <si>
    <t>1945411108</t>
  </si>
  <si>
    <t>468081313</t>
  </si>
  <si>
    <t>Vybourání otvorů pro elektroinstalace ve zdivu cihelném pl do 0,0225 m2 tl přes 30 do 45 cm</t>
  </si>
  <si>
    <t>-1791708897</t>
  </si>
  <si>
    <t>468081314</t>
  </si>
  <si>
    <t>Vybourání otvorů pro elektroinstalace ve zdivu cihelném pl do 0,0225 m2 tl přes 45 do 60 cm</t>
  </si>
  <si>
    <t>1314249764</t>
  </si>
  <si>
    <t>468081335</t>
  </si>
  <si>
    <t>Vybourání otvorů pro elektroinstalace ve zdivu cihelném pl přes 0,09 do 0,25 m2 tl přes 60 do 75 cm</t>
  </si>
  <si>
    <t>-173729819</t>
  </si>
  <si>
    <t>468081412</t>
  </si>
  <si>
    <t>Vybourání otvorů pro elektroinstalace ve zdivu betonovém pl do 0,02 m2 tl přes 15 do 30 cm</t>
  </si>
  <si>
    <t>-50401848</t>
  </si>
  <si>
    <t>468101131</t>
  </si>
  <si>
    <t>Vysekání rýh pro montáž trubek a kabelů ve zdivu betonovém hl přes 5 do 7 cm a š do 7 cm</t>
  </si>
  <si>
    <t>1962169584</t>
  </si>
  <si>
    <t>468101431</t>
  </si>
  <si>
    <t>Vysekání rýh pro montáž trubek a kabelů v cihelných zdech hl přes 5 do 7 cm a š do 7 cm</t>
  </si>
  <si>
    <t>-759715165</t>
  </si>
  <si>
    <t>460941231</t>
  </si>
  <si>
    <t>Vyplnění a omítnutí rýh při elektroinstalacích ve stěnách hl přes 5 do 7 cm a š do 7 cm</t>
  </si>
  <si>
    <t>2124065698</t>
  </si>
  <si>
    <t>11162100</t>
  </si>
  <si>
    <t>asfalt silniční obyčejný</t>
  </si>
  <si>
    <t>275315614</t>
  </si>
  <si>
    <t>11162540</t>
  </si>
  <si>
    <t>emulze asfaltová obalovací pro použití za studena</t>
  </si>
  <si>
    <t>-656138499</t>
  </si>
  <si>
    <t>58331200</t>
  </si>
  <si>
    <t>štěrkopísek netříděný</t>
  </si>
  <si>
    <t>2058919688</t>
  </si>
  <si>
    <t>58932909</t>
  </si>
  <si>
    <t>beton C 20/25 X0XC2 kamenivo frakce 0/16</t>
  </si>
  <si>
    <t>-1402170119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</si>
</sst>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9"/>
      <name val="Arial CE"/>
      <family val="2"/>
      <charset val="238"/>
    </font>
    <font>
      <i/>
      <sz val="9"/>
      <name val="Arial CE"/>
      <family val="2"/>
      <charset val="238"/>
    </font>
    <font>
      <sz val="8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02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7" fillId="4" borderId="0" xfId="0" applyFont="1" applyFill="1" applyAlignment="1">
      <alignment horizontal="center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4" fontId="19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5" fillId="0" borderId="14" xfId="0" applyNumberFormat="1" applyFont="1" applyBorder="1" applyAlignment="1">
      <alignment vertical="center"/>
    </xf>
    <xf numFmtId="4" fontId="15" fillId="0" borderId="0" xfId="0" applyNumberFormat="1" applyFont="1" applyAlignment="1">
      <alignment vertical="center"/>
    </xf>
    <xf numFmtId="166" fontId="15" fillId="0" borderId="0" xfId="0" applyNumberFormat="1" applyFont="1" applyAlignment="1">
      <alignment vertical="center"/>
    </xf>
    <xf numFmtId="4" fontId="15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1" fillId="0" borderId="0" xfId="0" applyFont="1" applyAlignment="1">
      <alignment vertical="center"/>
    </xf>
    <xf numFmtId="0" fontId="2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4" xfId="0" applyNumberFormat="1" applyFont="1" applyBorder="1" applyAlignment="1">
      <alignment vertical="center"/>
    </xf>
    <xf numFmtId="4" fontId="23" fillId="0" borderId="0" xfId="0" applyNumberFormat="1" applyFont="1" applyAlignment="1">
      <alignment vertical="center"/>
    </xf>
    <xf numFmtId="166" fontId="23" fillId="0" borderId="0" xfId="0" applyNumberFormat="1" applyFont="1" applyAlignment="1">
      <alignment vertical="center"/>
    </xf>
    <xf numFmtId="4" fontId="23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7" fillId="4" borderId="0" xfId="0" applyFont="1" applyFill="1" applyAlignment="1">
      <alignment horizontal="left" vertical="center"/>
    </xf>
    <xf numFmtId="0" fontId="17" fillId="4" borderId="0" xfId="0" applyFont="1" applyFill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7" fillId="4" borderId="16" xfId="0" applyFont="1" applyFill="1" applyBorder="1" applyAlignment="1">
      <alignment horizontal="center" vertical="center" wrapText="1"/>
    </xf>
    <xf numFmtId="0" fontId="17" fillId="4" borderId="17" xfId="0" applyFont="1" applyFill="1" applyBorder="1" applyAlignment="1">
      <alignment horizontal="center" vertical="center" wrapText="1"/>
    </xf>
    <xf numFmtId="0" fontId="17" fillId="4" borderId="18" xfId="0" applyFont="1" applyFill="1" applyBorder="1" applyAlignment="1">
      <alignment horizontal="center" vertical="center" wrapText="1"/>
    </xf>
    <xf numFmtId="4" fontId="19" fillId="0" borderId="0" xfId="0" applyNumberFormat="1" applyFont="1"/>
    <xf numFmtId="166" fontId="28" fillId="0" borderId="12" xfId="0" applyNumberFormat="1" applyFont="1" applyBorder="1"/>
    <xf numFmtId="166" fontId="28" fillId="0" borderId="13" xfId="0" applyNumberFormat="1" applyFont="1" applyBorder="1"/>
    <xf numFmtId="4" fontId="29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0" fillId="0" borderId="3" xfId="0" applyBorder="1" applyAlignment="1" applyProtection="1">
      <alignment vertical="center"/>
      <protection locked="0"/>
    </xf>
    <xf numFmtId="0" fontId="17" fillId="0" borderId="22" xfId="0" applyFont="1" applyBorder="1" applyAlignment="1" applyProtection="1">
      <alignment horizontal="center" vertical="center"/>
      <protection locked="0"/>
    </xf>
    <xf numFmtId="49" fontId="17" fillId="0" borderId="22" xfId="0" applyNumberFormat="1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left" vertical="center" wrapText="1"/>
      <protection locked="0"/>
    </xf>
    <xf numFmtId="0" fontId="17" fillId="0" borderId="22" xfId="0" applyFont="1" applyBorder="1" applyAlignment="1" applyProtection="1">
      <alignment horizontal="center" vertical="center" wrapText="1"/>
      <protection locked="0"/>
    </xf>
    <xf numFmtId="167" fontId="17" fillId="0" borderId="22" xfId="0" applyNumberFormat="1" applyFont="1" applyBorder="1" applyAlignment="1" applyProtection="1">
      <alignment vertical="center"/>
      <protection locked="0"/>
    </xf>
    <xf numFmtId="4" fontId="17" fillId="0" borderId="22" xfId="0" applyNumberFormat="1" applyFont="1" applyBorder="1" applyAlignment="1" applyProtection="1">
      <alignment vertical="center"/>
      <protection locked="0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center" vertical="center"/>
    </xf>
    <xf numFmtId="166" fontId="18" fillId="0" borderId="0" xfId="0" applyNumberFormat="1" applyFont="1" applyAlignment="1">
      <alignment vertical="center"/>
    </xf>
    <xf numFmtId="166" fontId="18" fillId="0" borderId="15" xfId="0" applyNumberFormat="1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0" fillId="0" borderId="0" xfId="0" applyFont="1" applyAlignment="1">
      <alignment horizontal="left" vertical="center"/>
    </xf>
    <xf numFmtId="0" fontId="31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32" fillId="0" borderId="22" xfId="0" applyFont="1" applyBorder="1" applyAlignment="1" applyProtection="1">
      <alignment horizontal="center" vertical="center"/>
      <protection locked="0"/>
    </xf>
    <xf numFmtId="49" fontId="32" fillId="0" borderId="22" xfId="0" applyNumberFormat="1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left" vertical="center" wrapText="1"/>
      <protection locked="0"/>
    </xf>
    <xf numFmtId="0" fontId="32" fillId="0" borderId="22" xfId="0" applyFont="1" applyBorder="1" applyAlignment="1" applyProtection="1">
      <alignment horizontal="center" vertical="center" wrapText="1"/>
      <protection locked="0"/>
    </xf>
    <xf numFmtId="167" fontId="32" fillId="0" borderId="22" xfId="0" applyNumberFormat="1" applyFont="1" applyBorder="1" applyAlignment="1" applyProtection="1">
      <alignment vertical="center"/>
      <protection locked="0"/>
    </xf>
    <xf numFmtId="4" fontId="32" fillId="0" borderId="22" xfId="0" applyNumberFormat="1" applyFont="1" applyBorder="1" applyAlignment="1" applyProtection="1">
      <alignment vertical="center"/>
      <protection locked="0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>
      <alignment horizontal="left" vertical="center"/>
    </xf>
    <xf numFmtId="0" fontId="32" fillId="0" borderId="0" xfId="0" applyFont="1" applyAlignment="1">
      <alignment horizontal="center" vertical="center"/>
    </xf>
    <xf numFmtId="0" fontId="32" fillId="0" borderId="19" xfId="0" applyFont="1" applyBorder="1" applyAlignment="1">
      <alignment horizontal="left" vertical="center"/>
    </xf>
    <xf numFmtId="0" fontId="32" fillId="0" borderId="20" xfId="0" applyFont="1" applyBorder="1" applyAlignment="1">
      <alignment horizontal="center" vertical="center"/>
    </xf>
    <xf numFmtId="166" fontId="18" fillId="0" borderId="20" xfId="0" applyNumberFormat="1" applyFont="1" applyBorder="1" applyAlignment="1">
      <alignment vertical="center"/>
    </xf>
    <xf numFmtId="166" fontId="18" fillId="0" borderId="21" xfId="0" applyNumberFormat="1" applyFont="1" applyBorder="1" applyAlignment="1">
      <alignment vertical="center"/>
    </xf>
    <xf numFmtId="0" fontId="8" fillId="0" borderId="3" xfId="0" applyFont="1" applyBorder="1" applyAlignment="1">
      <alignment vertical="center"/>
    </xf>
    <xf numFmtId="0" fontId="8" fillId="0" borderId="20" xfId="0" applyFont="1" applyBorder="1" applyAlignment="1">
      <alignment horizontal="left" vertical="center"/>
    </xf>
    <xf numFmtId="0" fontId="8" fillId="0" borderId="20" xfId="0" applyFont="1" applyBorder="1" applyAlignment="1">
      <alignment vertical="center"/>
    </xf>
    <xf numFmtId="4" fontId="8" fillId="0" borderId="20" xfId="0" applyNumberFormat="1" applyFont="1" applyBorder="1" applyAlignment="1">
      <alignment vertical="center"/>
    </xf>
    <xf numFmtId="0" fontId="8" fillId="0" borderId="0" xfId="0" applyFont="1" applyAlignment="1">
      <alignment horizontal="left"/>
    </xf>
    <xf numFmtId="4" fontId="8" fillId="0" borderId="0" xfId="0" applyNumberFormat="1" applyFont="1"/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3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17" fillId="4" borderId="6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left" vertical="center"/>
    </xf>
    <xf numFmtId="0" fontId="17" fillId="4" borderId="7" xfId="0" applyFont="1" applyFill="1" applyBorder="1" applyAlignment="1">
      <alignment horizontal="center" vertical="center"/>
    </xf>
    <xf numFmtId="0" fontId="17" fillId="4" borderId="7" xfId="0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0" fontId="21" fillId="0" borderId="0" xfId="0" applyFont="1" applyAlignment="1">
      <alignment horizontal="left" vertical="center" wrapText="1"/>
    </xf>
    <xf numFmtId="4" fontId="19" fillId="0" borderId="0" xfId="0" applyNumberFormat="1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5" fillId="0" borderId="11" xfId="0" applyFont="1" applyBorder="1" applyAlignment="1">
      <alignment horizontal="center" vertical="center"/>
    </xf>
    <xf numFmtId="0" fontId="15" fillId="0" borderId="12" xfId="0" applyFont="1" applyBorder="1" applyAlignment="1">
      <alignment horizontal="left" vertical="center"/>
    </xf>
    <xf numFmtId="0" fontId="16" fillId="0" borderId="14" xfId="0" applyFont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 vertical="center"/>
    </xf>
    <xf numFmtId="167" fontId="35" fillId="0" borderId="22" xfId="0" applyNumberFormat="1" applyFont="1" applyBorder="1" applyAlignment="1" applyProtection="1">
      <alignment vertical="center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0" fontId="37" fillId="0" borderId="0" xfId="0" applyFont="1" applyAlignment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9"/>
  <sheetViews>
    <sheetView showGridLines="0" tabSelected="1" topLeftCell="A62" workbookViewId="0">
      <selection activeCell="BE89" sqref="BE89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81" t="s">
        <v>5</v>
      </c>
      <c r="AS2" s="158"/>
      <c r="AT2" s="158"/>
      <c r="AU2" s="158"/>
      <c r="AV2" s="158"/>
      <c r="AW2" s="158"/>
      <c r="AX2" s="158"/>
      <c r="AY2" s="158"/>
      <c r="AZ2" s="158"/>
      <c r="BA2" s="158"/>
      <c r="BB2" s="158"/>
      <c r="BC2" s="158"/>
      <c r="BD2" s="158"/>
      <c r="BE2" s="158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6"/>
      <c r="D4" s="17" t="s">
        <v>9</v>
      </c>
      <c r="AR4" s="16"/>
      <c r="AS4" s="18" t="s">
        <v>10</v>
      </c>
      <c r="BS4" s="13" t="s">
        <v>11</v>
      </c>
    </row>
    <row r="5" spans="1:74" ht="12" customHeight="1">
      <c r="B5" s="16"/>
      <c r="D5" s="19" t="s">
        <v>12</v>
      </c>
      <c r="K5" s="157" t="s">
        <v>13</v>
      </c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8"/>
      <c r="W5" s="158"/>
      <c r="X5" s="158"/>
      <c r="Y5" s="158"/>
      <c r="Z5" s="158"/>
      <c r="AA5" s="158"/>
      <c r="AB5" s="158"/>
      <c r="AC5" s="158"/>
      <c r="AD5" s="158"/>
      <c r="AE5" s="158"/>
      <c r="AF5" s="158"/>
      <c r="AG5" s="158"/>
      <c r="AH5" s="158"/>
      <c r="AI5" s="158"/>
      <c r="AJ5" s="158"/>
      <c r="AR5" s="16"/>
      <c r="BS5" s="13" t="s">
        <v>6</v>
      </c>
    </row>
    <row r="6" spans="1:74" ht="36.950000000000003" customHeight="1">
      <c r="B6" s="16"/>
      <c r="D6" s="21" t="s">
        <v>14</v>
      </c>
      <c r="K6" s="159" t="s">
        <v>15</v>
      </c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8"/>
      <c r="W6" s="158"/>
      <c r="X6" s="158"/>
      <c r="Y6" s="158"/>
      <c r="Z6" s="158"/>
      <c r="AA6" s="158"/>
      <c r="AB6" s="158"/>
      <c r="AC6" s="158"/>
      <c r="AD6" s="158"/>
      <c r="AE6" s="158"/>
      <c r="AF6" s="158"/>
      <c r="AG6" s="158"/>
      <c r="AH6" s="158"/>
      <c r="AI6" s="158"/>
      <c r="AJ6" s="158"/>
      <c r="AR6" s="16"/>
      <c r="BS6" s="13" t="s">
        <v>6</v>
      </c>
    </row>
    <row r="7" spans="1:74" ht="12" customHeight="1">
      <c r="B7" s="16"/>
      <c r="D7" s="22" t="s">
        <v>16</v>
      </c>
      <c r="K7" s="20" t="s">
        <v>1</v>
      </c>
      <c r="AK7" s="22" t="s">
        <v>17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18</v>
      </c>
      <c r="K8" s="20" t="s">
        <v>19</v>
      </c>
      <c r="AK8" s="22" t="s">
        <v>20</v>
      </c>
      <c r="AN8" s="198">
        <v>45134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21</v>
      </c>
      <c r="AK10" s="22" t="s">
        <v>22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19</v>
      </c>
      <c r="AK11" s="22" t="s">
        <v>23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24</v>
      </c>
      <c r="AK13" s="22" t="s">
        <v>22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19</v>
      </c>
      <c r="AK14" s="22" t="s">
        <v>23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25</v>
      </c>
      <c r="AK16" s="22" t="s">
        <v>22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19</v>
      </c>
      <c r="AK17" s="22" t="s">
        <v>23</v>
      </c>
      <c r="AN17" s="20" t="s">
        <v>1</v>
      </c>
      <c r="AR17" s="16"/>
      <c r="BS17" s="13" t="s">
        <v>26</v>
      </c>
    </row>
    <row r="18" spans="2:71" ht="6.95" customHeight="1">
      <c r="B18" s="16"/>
      <c r="AR18" s="16"/>
      <c r="BS18" s="13" t="s">
        <v>6</v>
      </c>
    </row>
    <row r="19" spans="2:71" ht="12" customHeight="1">
      <c r="B19" s="16"/>
      <c r="D19" s="22" t="s">
        <v>27</v>
      </c>
      <c r="AK19" s="22" t="s">
        <v>22</v>
      </c>
      <c r="AN19" s="20" t="s">
        <v>1</v>
      </c>
      <c r="AR19" s="16"/>
      <c r="BS19" s="13" t="s">
        <v>6</v>
      </c>
    </row>
    <row r="20" spans="2:71" ht="18.399999999999999" customHeight="1">
      <c r="B20" s="16"/>
      <c r="E20" s="20" t="s">
        <v>19</v>
      </c>
      <c r="AK20" s="22" t="s">
        <v>23</v>
      </c>
      <c r="AN20" s="20" t="s">
        <v>1</v>
      </c>
      <c r="AR20" s="16"/>
      <c r="BS20" s="13" t="s">
        <v>26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60" t="s">
        <v>1</v>
      </c>
      <c r="F23" s="160"/>
      <c r="G23" s="160"/>
      <c r="H23" s="160"/>
      <c r="I23" s="160"/>
      <c r="J23" s="160"/>
      <c r="K23" s="160"/>
      <c r="L23" s="160"/>
      <c r="M23" s="160"/>
      <c r="N23" s="160"/>
      <c r="O23" s="160"/>
      <c r="P23" s="160"/>
      <c r="Q23" s="160"/>
      <c r="R23" s="160"/>
      <c r="S23" s="160"/>
      <c r="T23" s="160"/>
      <c r="U23" s="160"/>
      <c r="V23" s="160"/>
      <c r="W23" s="160"/>
      <c r="X23" s="160"/>
      <c r="Y23" s="160"/>
      <c r="Z23" s="160"/>
      <c r="AA23" s="160"/>
      <c r="AB23" s="160"/>
      <c r="AC23" s="160"/>
      <c r="AD23" s="160"/>
      <c r="AE23" s="160"/>
      <c r="AF23" s="160"/>
      <c r="AG23" s="160"/>
      <c r="AH23" s="160"/>
      <c r="AI23" s="160"/>
      <c r="AJ23" s="160"/>
      <c r="AK23" s="160"/>
      <c r="AL23" s="160"/>
      <c r="AM23" s="160"/>
      <c r="AN23" s="160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61">
        <f>ROUND(AG94,2)</f>
        <v>119486697.64</v>
      </c>
      <c r="AL26" s="162"/>
      <c r="AM26" s="162"/>
      <c r="AN26" s="162"/>
      <c r="AO26" s="162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3" t="s">
        <v>30</v>
      </c>
      <c r="M28" s="163"/>
      <c r="N28" s="163"/>
      <c r="O28" s="163"/>
      <c r="P28" s="163"/>
      <c r="W28" s="163" t="s">
        <v>31</v>
      </c>
      <c r="X28" s="163"/>
      <c r="Y28" s="163"/>
      <c r="Z28" s="163"/>
      <c r="AA28" s="163"/>
      <c r="AB28" s="163"/>
      <c r="AC28" s="163"/>
      <c r="AD28" s="163"/>
      <c r="AE28" s="163"/>
      <c r="AK28" s="163" t="s">
        <v>32</v>
      </c>
      <c r="AL28" s="163"/>
      <c r="AM28" s="163"/>
      <c r="AN28" s="163"/>
      <c r="AO28" s="163"/>
      <c r="AR28" s="25"/>
    </row>
    <row r="29" spans="2:71" s="2" customFormat="1" ht="14.45" customHeight="1">
      <c r="B29" s="29"/>
      <c r="D29" s="22" t="s">
        <v>33</v>
      </c>
      <c r="F29" s="22" t="s">
        <v>34</v>
      </c>
      <c r="L29" s="166">
        <v>0.21</v>
      </c>
      <c r="M29" s="165"/>
      <c r="N29" s="165"/>
      <c r="O29" s="165"/>
      <c r="P29" s="165"/>
      <c r="W29" s="164">
        <f>ROUND(AZ94, 2)</f>
        <v>119486697.64</v>
      </c>
      <c r="X29" s="165"/>
      <c r="Y29" s="165"/>
      <c r="Z29" s="165"/>
      <c r="AA29" s="165"/>
      <c r="AB29" s="165"/>
      <c r="AC29" s="165"/>
      <c r="AD29" s="165"/>
      <c r="AE29" s="165"/>
      <c r="AK29" s="164">
        <f>ROUND(AV94, 2)</f>
        <v>25092206.5</v>
      </c>
      <c r="AL29" s="165"/>
      <c r="AM29" s="165"/>
      <c r="AN29" s="165"/>
      <c r="AO29" s="165"/>
      <c r="AR29" s="29"/>
    </row>
    <row r="30" spans="2:71" s="2" customFormat="1" ht="14.45" customHeight="1">
      <c r="B30" s="29"/>
      <c r="F30" s="22" t="s">
        <v>35</v>
      </c>
      <c r="L30" s="166">
        <v>0.15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29"/>
    </row>
    <row r="31" spans="2:71" s="2" customFormat="1" ht="14.45" hidden="1" customHeight="1">
      <c r="B31" s="29"/>
      <c r="F31" s="22" t="s">
        <v>36</v>
      </c>
      <c r="L31" s="166">
        <v>0.21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29"/>
    </row>
    <row r="32" spans="2:71" s="2" customFormat="1" ht="14.45" hidden="1" customHeight="1">
      <c r="B32" s="29"/>
      <c r="F32" s="22" t="s">
        <v>37</v>
      </c>
      <c r="L32" s="166">
        <v>0.15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29"/>
    </row>
    <row r="33" spans="2:44" s="2" customFormat="1" ht="14.45" hidden="1" customHeight="1">
      <c r="B33" s="29"/>
      <c r="F33" s="22" t="s">
        <v>38</v>
      </c>
      <c r="L33" s="166">
        <v>0</v>
      </c>
      <c r="M33" s="165"/>
      <c r="N33" s="165"/>
      <c r="O33" s="165"/>
      <c r="P33" s="165"/>
      <c r="W33" s="164">
        <f>ROUND(BD94, 2)</f>
        <v>0</v>
      </c>
      <c r="X33" s="165"/>
      <c r="Y33" s="165"/>
      <c r="Z33" s="165"/>
      <c r="AA33" s="165"/>
      <c r="AB33" s="165"/>
      <c r="AC33" s="165"/>
      <c r="AD33" s="165"/>
      <c r="AE33" s="165"/>
      <c r="AK33" s="164">
        <v>0</v>
      </c>
      <c r="AL33" s="165"/>
      <c r="AM33" s="165"/>
      <c r="AN33" s="165"/>
      <c r="AO33" s="165"/>
      <c r="AR33" s="29"/>
    </row>
    <row r="34" spans="2:44" s="1" customFormat="1" ht="6.95" customHeight="1">
      <c r="B34" s="25"/>
      <c r="AR34" s="25"/>
    </row>
    <row r="35" spans="2:44" s="1" customFormat="1" ht="25.9" customHeight="1">
      <c r="B35" s="25"/>
      <c r="C35" s="30"/>
      <c r="D35" s="31" t="s">
        <v>39</v>
      </c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3" t="s">
        <v>40</v>
      </c>
      <c r="U35" s="32"/>
      <c r="V35" s="32"/>
      <c r="W35" s="32"/>
      <c r="X35" s="191" t="s">
        <v>41</v>
      </c>
      <c r="Y35" s="192"/>
      <c r="Z35" s="192"/>
      <c r="AA35" s="192"/>
      <c r="AB35" s="192"/>
      <c r="AC35" s="32"/>
      <c r="AD35" s="32"/>
      <c r="AE35" s="32"/>
      <c r="AF35" s="32"/>
      <c r="AG35" s="32"/>
      <c r="AH35" s="32"/>
      <c r="AI35" s="32"/>
      <c r="AJ35" s="32"/>
      <c r="AK35" s="193">
        <f>SUM(AK26:AK33)</f>
        <v>144578904.13999999</v>
      </c>
      <c r="AL35" s="192"/>
      <c r="AM35" s="192"/>
      <c r="AN35" s="192"/>
      <c r="AO35" s="194"/>
      <c r="AP35" s="30"/>
      <c r="AQ35" s="30"/>
      <c r="AR35" s="25"/>
    </row>
    <row r="36" spans="2:44" s="1" customFormat="1" ht="6.95" customHeight="1">
      <c r="B36" s="25"/>
      <c r="AR36" s="25"/>
    </row>
    <row r="37" spans="2:44" s="1" customFormat="1" ht="14.45" customHeight="1">
      <c r="B37" s="25"/>
      <c r="AR37" s="25"/>
    </row>
    <row r="38" spans="2:44" ht="14.45" customHeight="1">
      <c r="B38" s="16"/>
      <c r="AR38" s="16"/>
    </row>
    <row r="39" spans="2:44" ht="14.45" customHeight="1">
      <c r="B39" s="16"/>
      <c r="AR39" s="16"/>
    </row>
    <row r="40" spans="2:44" ht="14.45" customHeight="1">
      <c r="B40" s="16"/>
      <c r="AR40" s="16"/>
    </row>
    <row r="41" spans="2:44" ht="14.45" customHeight="1">
      <c r="B41" s="16"/>
      <c r="AR41" s="16"/>
    </row>
    <row r="42" spans="2:44" ht="14.45" customHeight="1">
      <c r="B42" s="16"/>
      <c r="AR42" s="16"/>
    </row>
    <row r="43" spans="2:44" ht="14.45" customHeight="1">
      <c r="B43" s="16"/>
      <c r="AR43" s="16"/>
    </row>
    <row r="44" spans="2:44" ht="14.45" customHeight="1">
      <c r="B44" s="16"/>
      <c r="AR44" s="16"/>
    </row>
    <row r="45" spans="2:44" ht="14.45" customHeight="1">
      <c r="B45" s="16"/>
      <c r="AR45" s="16"/>
    </row>
    <row r="46" spans="2:44" ht="14.45" customHeight="1">
      <c r="B46" s="16"/>
      <c r="AR46" s="16"/>
    </row>
    <row r="47" spans="2:44" ht="14.45" customHeight="1">
      <c r="B47" s="16"/>
      <c r="AR47" s="16"/>
    </row>
    <row r="48" spans="2:44" ht="14.45" customHeight="1">
      <c r="B48" s="16"/>
      <c r="AR48" s="16"/>
    </row>
    <row r="49" spans="2:44" s="1" customFormat="1" ht="14.45" customHeight="1">
      <c r="B49" s="25"/>
      <c r="D49" s="34" t="s">
        <v>42</v>
      </c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5"/>
      <c r="Q49" s="35"/>
      <c r="R49" s="35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  <c r="AF49" s="35"/>
      <c r="AG49" s="35"/>
      <c r="AH49" s="34" t="s">
        <v>43</v>
      </c>
      <c r="AI49" s="35"/>
      <c r="AJ49" s="35"/>
      <c r="AK49" s="35"/>
      <c r="AL49" s="35"/>
      <c r="AM49" s="35"/>
      <c r="AN49" s="35"/>
      <c r="AO49" s="35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6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6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6" t="s">
        <v>44</v>
      </c>
      <c r="AI60" s="27"/>
      <c r="AJ60" s="27"/>
      <c r="AK60" s="27"/>
      <c r="AL60" s="27"/>
      <c r="AM60" s="36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4" t="s">
        <v>46</v>
      </c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5"/>
      <c r="Q64" s="35"/>
      <c r="R64" s="35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  <c r="AF64" s="35"/>
      <c r="AG64" s="35"/>
      <c r="AH64" s="34" t="s">
        <v>47</v>
      </c>
      <c r="AI64" s="35"/>
      <c r="AJ64" s="35"/>
      <c r="AK64" s="35"/>
      <c r="AL64" s="35"/>
      <c r="AM64" s="35"/>
      <c r="AN64" s="35"/>
      <c r="AO64" s="35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6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6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6" t="s">
        <v>44</v>
      </c>
      <c r="AI75" s="27"/>
      <c r="AJ75" s="27"/>
      <c r="AK75" s="27"/>
      <c r="AL75" s="27"/>
      <c r="AM75" s="36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  <c r="AF77" s="38"/>
      <c r="AG77" s="38"/>
      <c r="AH77" s="38"/>
      <c r="AI77" s="38"/>
      <c r="AJ77" s="38"/>
      <c r="AK77" s="38"/>
      <c r="AL77" s="38"/>
      <c r="AM77" s="38"/>
      <c r="AN77" s="38"/>
      <c r="AO77" s="38"/>
      <c r="AP77" s="38"/>
      <c r="AQ77" s="38"/>
      <c r="AR77" s="25"/>
    </row>
    <row r="81" spans="1:91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F81" s="40"/>
      <c r="AG81" s="40"/>
      <c r="AH81" s="40"/>
      <c r="AI81" s="40"/>
      <c r="AJ81" s="40"/>
      <c r="AK81" s="40"/>
      <c r="AL81" s="40"/>
      <c r="AM81" s="40"/>
      <c r="AN81" s="40"/>
      <c r="AO81" s="40"/>
      <c r="AP81" s="40"/>
      <c r="AQ81" s="40"/>
      <c r="AR81" s="25"/>
    </row>
    <row r="82" spans="1:91" s="1" customFormat="1" ht="24.95" customHeight="1">
      <c r="B82" s="25"/>
      <c r="C82" s="17" t="s">
        <v>48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1"/>
      <c r="C84" s="22" t="s">
        <v>12</v>
      </c>
      <c r="L84" s="3" t="str">
        <f>K5</f>
        <v>2023</v>
      </c>
      <c r="AR84" s="41"/>
    </row>
    <row r="85" spans="1:91" s="4" customFormat="1" ht="36.950000000000003" customHeight="1">
      <c r="B85" s="42"/>
      <c r="C85" s="43" t="s">
        <v>14</v>
      </c>
      <c r="L85" s="182" t="str">
        <f>K6</f>
        <v>Opravy a údržba SEE</v>
      </c>
      <c r="M85" s="183"/>
      <c r="N85" s="183"/>
      <c r="O85" s="183"/>
      <c r="P85" s="183"/>
      <c r="Q85" s="183"/>
      <c r="R85" s="183"/>
      <c r="S85" s="183"/>
      <c r="T85" s="183"/>
      <c r="U85" s="183"/>
      <c r="V85" s="183"/>
      <c r="W85" s="183"/>
      <c r="X85" s="183"/>
      <c r="Y85" s="183"/>
      <c r="Z85" s="183"/>
      <c r="AA85" s="183"/>
      <c r="AB85" s="183"/>
      <c r="AC85" s="183"/>
      <c r="AD85" s="183"/>
      <c r="AE85" s="183"/>
      <c r="AF85" s="183"/>
      <c r="AG85" s="183"/>
      <c r="AH85" s="183"/>
      <c r="AI85" s="183"/>
      <c r="AJ85" s="183"/>
      <c r="AR85" s="42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18</v>
      </c>
      <c r="L87" s="44" t="str">
        <f>IF(K8="","",K8)</f>
        <v xml:space="preserve"> </v>
      </c>
      <c r="AI87" s="22" t="s">
        <v>20</v>
      </c>
      <c r="AM87" s="184">
        <f>IF(AN8= "","",AN8)</f>
        <v>45134</v>
      </c>
      <c r="AN87" s="184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21</v>
      </c>
      <c r="L89" s="3" t="str">
        <f>IF(E11= "","",E11)</f>
        <v xml:space="preserve"> </v>
      </c>
      <c r="AI89" s="22" t="s">
        <v>25</v>
      </c>
      <c r="AM89" s="185" t="str">
        <f>IF(E17="","",E17)</f>
        <v xml:space="preserve"> </v>
      </c>
      <c r="AN89" s="186"/>
      <c r="AO89" s="186"/>
      <c r="AP89" s="186"/>
      <c r="AR89" s="25"/>
      <c r="AS89" s="187" t="s">
        <v>49</v>
      </c>
      <c r="AT89" s="188"/>
      <c r="AU89" s="46"/>
      <c r="AV89" s="46"/>
      <c r="AW89" s="46"/>
      <c r="AX89" s="46"/>
      <c r="AY89" s="46"/>
      <c r="AZ89" s="46"/>
      <c r="BA89" s="46"/>
      <c r="BB89" s="46"/>
      <c r="BC89" s="46"/>
      <c r="BD89" s="47"/>
    </row>
    <row r="90" spans="1:91" s="1" customFormat="1" ht="15.2" customHeight="1">
      <c r="B90" s="25"/>
      <c r="C90" s="22" t="s">
        <v>24</v>
      </c>
      <c r="L90" s="3" t="str">
        <f>IF(E14="","",E14)</f>
        <v xml:space="preserve"> </v>
      </c>
      <c r="AI90" s="22" t="s">
        <v>27</v>
      </c>
      <c r="AM90" s="185" t="str">
        <f>IF(E20="","",E20)</f>
        <v xml:space="preserve"> </v>
      </c>
      <c r="AN90" s="186"/>
      <c r="AO90" s="186"/>
      <c r="AP90" s="186"/>
      <c r="AR90" s="25"/>
      <c r="AS90" s="189"/>
      <c r="AT90" s="190"/>
      <c r="BD90" s="48"/>
    </row>
    <row r="91" spans="1:91" s="1" customFormat="1" ht="10.9" customHeight="1">
      <c r="B91" s="25"/>
      <c r="AR91" s="25"/>
      <c r="AS91" s="189"/>
      <c r="AT91" s="190"/>
      <c r="BD91" s="48"/>
    </row>
    <row r="92" spans="1:91" s="1" customFormat="1" ht="29.25" customHeight="1">
      <c r="B92" s="25"/>
      <c r="C92" s="170" t="s">
        <v>50</v>
      </c>
      <c r="D92" s="171"/>
      <c r="E92" s="171"/>
      <c r="F92" s="171"/>
      <c r="G92" s="171"/>
      <c r="H92" s="49"/>
      <c r="I92" s="172" t="s">
        <v>51</v>
      </c>
      <c r="J92" s="171"/>
      <c r="K92" s="171"/>
      <c r="L92" s="171"/>
      <c r="M92" s="171"/>
      <c r="N92" s="171"/>
      <c r="O92" s="171"/>
      <c r="P92" s="171"/>
      <c r="Q92" s="171"/>
      <c r="R92" s="171"/>
      <c r="S92" s="171"/>
      <c r="T92" s="171"/>
      <c r="U92" s="171"/>
      <c r="V92" s="171"/>
      <c r="W92" s="171"/>
      <c r="X92" s="171"/>
      <c r="Y92" s="171"/>
      <c r="Z92" s="171"/>
      <c r="AA92" s="171"/>
      <c r="AB92" s="171"/>
      <c r="AC92" s="171"/>
      <c r="AD92" s="171"/>
      <c r="AE92" s="171"/>
      <c r="AF92" s="171"/>
      <c r="AG92" s="173" t="s">
        <v>52</v>
      </c>
      <c r="AH92" s="171"/>
      <c r="AI92" s="171"/>
      <c r="AJ92" s="171"/>
      <c r="AK92" s="171"/>
      <c r="AL92" s="171"/>
      <c r="AM92" s="171"/>
      <c r="AN92" s="172" t="s">
        <v>53</v>
      </c>
      <c r="AO92" s="171"/>
      <c r="AP92" s="174"/>
      <c r="AQ92" s="50" t="s">
        <v>54</v>
      </c>
      <c r="AR92" s="25"/>
      <c r="AS92" s="51" t="s">
        <v>55</v>
      </c>
      <c r="AT92" s="52" t="s">
        <v>56</v>
      </c>
      <c r="AU92" s="52" t="s">
        <v>57</v>
      </c>
      <c r="AV92" s="52" t="s">
        <v>58</v>
      </c>
      <c r="AW92" s="52" t="s">
        <v>59</v>
      </c>
      <c r="AX92" s="52" t="s">
        <v>60</v>
      </c>
      <c r="AY92" s="52" t="s">
        <v>61</v>
      </c>
      <c r="AZ92" s="52" t="s">
        <v>62</v>
      </c>
      <c r="BA92" s="52" t="s">
        <v>63</v>
      </c>
      <c r="BB92" s="52" t="s">
        <v>64</v>
      </c>
      <c r="BC92" s="52" t="s">
        <v>65</v>
      </c>
      <c r="BD92" s="53" t="s">
        <v>66</v>
      </c>
    </row>
    <row r="93" spans="1:91" s="1" customFormat="1" ht="10.9" customHeight="1">
      <c r="B93" s="25"/>
      <c r="AR93" s="25"/>
      <c r="AS93" s="54"/>
      <c r="AT93" s="46"/>
      <c r="AU93" s="46"/>
      <c r="AV93" s="46"/>
      <c r="AW93" s="46"/>
      <c r="AX93" s="46"/>
      <c r="AY93" s="46"/>
      <c r="AZ93" s="46"/>
      <c r="BA93" s="46"/>
      <c r="BB93" s="46"/>
      <c r="BC93" s="46"/>
      <c r="BD93" s="47"/>
    </row>
    <row r="94" spans="1:91" s="5" customFormat="1" ht="32.450000000000003" customHeight="1">
      <c r="B94" s="55"/>
      <c r="C94" s="56" t="s">
        <v>67</v>
      </c>
      <c r="D94" s="57"/>
      <c r="E94" s="57"/>
      <c r="F94" s="57"/>
      <c r="G94" s="57"/>
      <c r="H94" s="57"/>
      <c r="I94" s="57"/>
      <c r="J94" s="57"/>
      <c r="K94" s="57"/>
      <c r="L94" s="57"/>
      <c r="M94" s="57"/>
      <c r="N94" s="57"/>
      <c r="O94" s="57"/>
      <c r="P94" s="57"/>
      <c r="Q94" s="57"/>
      <c r="R94" s="57"/>
      <c r="S94" s="57"/>
      <c r="T94" s="57"/>
      <c r="U94" s="57"/>
      <c r="V94" s="57"/>
      <c r="W94" s="57"/>
      <c r="X94" s="57"/>
      <c r="Y94" s="57"/>
      <c r="Z94" s="57"/>
      <c r="AA94" s="57"/>
      <c r="AB94" s="57"/>
      <c r="AC94" s="57"/>
      <c r="AD94" s="57"/>
      <c r="AE94" s="57"/>
      <c r="AF94" s="57"/>
      <c r="AG94" s="179">
        <f>ROUND(AG95,2)</f>
        <v>119486697.64</v>
      </c>
      <c r="AH94" s="179"/>
      <c r="AI94" s="179"/>
      <c r="AJ94" s="179"/>
      <c r="AK94" s="179"/>
      <c r="AL94" s="179"/>
      <c r="AM94" s="179"/>
      <c r="AN94" s="180">
        <f>SUM(AG94,AT94)</f>
        <v>144578904.13999999</v>
      </c>
      <c r="AO94" s="180"/>
      <c r="AP94" s="180"/>
      <c r="AQ94" s="59" t="s">
        <v>1</v>
      </c>
      <c r="AR94" s="55"/>
      <c r="AS94" s="60">
        <f>ROUND(AS95,2)</f>
        <v>0</v>
      </c>
      <c r="AT94" s="61">
        <f>ROUND(SUM(AV94:AW94),2)</f>
        <v>25092206.5</v>
      </c>
      <c r="AU94" s="62">
        <f>ROUND(AU95,5)</f>
        <v>15649.574000000001</v>
      </c>
      <c r="AV94" s="61">
        <f>ROUND(AZ94*L29,2)</f>
        <v>25092206.5</v>
      </c>
      <c r="AW94" s="61">
        <f>ROUND(BA94*L30,2)</f>
        <v>0</v>
      </c>
      <c r="AX94" s="61">
        <f>ROUND(BB94*L29,2)</f>
        <v>0</v>
      </c>
      <c r="AY94" s="61">
        <f>ROUND(BC94*L30,2)</f>
        <v>0</v>
      </c>
      <c r="AZ94" s="61">
        <f>ROUND(AZ95,2)</f>
        <v>119486697.64</v>
      </c>
      <c r="BA94" s="61">
        <f>ROUND(BA95,2)</f>
        <v>0</v>
      </c>
      <c r="BB94" s="61">
        <f>ROUND(BB95,2)</f>
        <v>0</v>
      </c>
      <c r="BC94" s="61">
        <f>ROUND(BC95,2)</f>
        <v>0</v>
      </c>
      <c r="BD94" s="63">
        <f>ROUND(BD95,2)</f>
        <v>0</v>
      </c>
      <c r="BS94" s="64" t="s">
        <v>68</v>
      </c>
      <c r="BT94" s="64" t="s">
        <v>69</v>
      </c>
      <c r="BU94" s="65" t="s">
        <v>70</v>
      </c>
      <c r="BV94" s="64" t="s">
        <v>71</v>
      </c>
      <c r="BW94" s="64" t="s">
        <v>4</v>
      </c>
      <c r="BX94" s="64" t="s">
        <v>72</v>
      </c>
      <c r="CL94" s="64" t="s">
        <v>1</v>
      </c>
    </row>
    <row r="95" spans="1:91" s="6" customFormat="1" ht="24.75" customHeight="1">
      <c r="B95" s="66"/>
      <c r="C95" s="67"/>
      <c r="D95" s="178" t="s">
        <v>73</v>
      </c>
      <c r="E95" s="178"/>
      <c r="F95" s="178"/>
      <c r="G95" s="178"/>
      <c r="H95" s="178"/>
      <c r="I95" s="68"/>
      <c r="J95" s="178" t="s">
        <v>74</v>
      </c>
      <c r="K95" s="178"/>
      <c r="L95" s="178"/>
      <c r="M95" s="178"/>
      <c r="N95" s="178"/>
      <c r="O95" s="178"/>
      <c r="P95" s="178"/>
      <c r="Q95" s="178"/>
      <c r="R95" s="178"/>
      <c r="S95" s="178"/>
      <c r="T95" s="178"/>
      <c r="U95" s="178"/>
      <c r="V95" s="178"/>
      <c r="W95" s="178"/>
      <c r="X95" s="178"/>
      <c r="Y95" s="178"/>
      <c r="Z95" s="178"/>
      <c r="AA95" s="178"/>
      <c r="AB95" s="178"/>
      <c r="AC95" s="178"/>
      <c r="AD95" s="178"/>
      <c r="AE95" s="178"/>
      <c r="AF95" s="178"/>
      <c r="AG95" s="177">
        <f>ROUND(SUM(AG96:AG97),2)</f>
        <v>119486697.64</v>
      </c>
      <c r="AH95" s="176"/>
      <c r="AI95" s="176"/>
      <c r="AJ95" s="176"/>
      <c r="AK95" s="176"/>
      <c r="AL95" s="176"/>
      <c r="AM95" s="176"/>
      <c r="AN95" s="175">
        <f>SUM(AG95,AT95)</f>
        <v>144578904.13999999</v>
      </c>
      <c r="AO95" s="176"/>
      <c r="AP95" s="176"/>
      <c r="AQ95" s="69" t="s">
        <v>75</v>
      </c>
      <c r="AR95" s="66"/>
      <c r="AS95" s="70">
        <f>ROUND(SUM(AS96:AS97),2)</f>
        <v>0</v>
      </c>
      <c r="AT95" s="71">
        <f>ROUND(SUM(AV95:AW95),2)</f>
        <v>25092206.5</v>
      </c>
      <c r="AU95" s="72">
        <f>ROUND(SUM(AU96:AU97),5)</f>
        <v>15649.574000000001</v>
      </c>
      <c r="AV95" s="71">
        <f>ROUND(AZ95*L29,2)</f>
        <v>25092206.5</v>
      </c>
      <c r="AW95" s="71">
        <f>ROUND(BA95*L30,2)</f>
        <v>0</v>
      </c>
      <c r="AX95" s="71">
        <f>ROUND(BB95*L29,2)</f>
        <v>0</v>
      </c>
      <c r="AY95" s="71">
        <f>ROUND(BC95*L30,2)</f>
        <v>0</v>
      </c>
      <c r="AZ95" s="71">
        <f>ROUND(SUM(AZ96:AZ97),2)</f>
        <v>119486697.64</v>
      </c>
      <c r="BA95" s="71">
        <f>ROUND(SUM(BA96:BA97),2)</f>
        <v>0</v>
      </c>
      <c r="BB95" s="71">
        <f>ROUND(SUM(BB96:BB97),2)</f>
        <v>0</v>
      </c>
      <c r="BC95" s="71">
        <f>ROUND(SUM(BC96:BC97),2)</f>
        <v>0</v>
      </c>
      <c r="BD95" s="73">
        <f>ROUND(SUM(BD96:BD97),2)</f>
        <v>0</v>
      </c>
      <c r="BS95" s="74" t="s">
        <v>68</v>
      </c>
      <c r="BT95" s="74" t="s">
        <v>76</v>
      </c>
      <c r="BU95" s="74" t="s">
        <v>70</v>
      </c>
      <c r="BV95" s="74" t="s">
        <v>71</v>
      </c>
      <c r="BW95" s="74" t="s">
        <v>77</v>
      </c>
      <c r="BX95" s="74" t="s">
        <v>4</v>
      </c>
      <c r="CL95" s="74" t="s">
        <v>1</v>
      </c>
      <c r="CM95" s="74" t="s">
        <v>78</v>
      </c>
    </row>
    <row r="96" spans="1:91" s="3" customFormat="1" ht="16.5" customHeight="1">
      <c r="A96" s="75" t="s">
        <v>79</v>
      </c>
      <c r="B96" s="41"/>
      <c r="C96" s="11"/>
      <c r="D96" s="11"/>
      <c r="E96" s="169" t="s">
        <v>76</v>
      </c>
      <c r="F96" s="169"/>
      <c r="G96" s="169"/>
      <c r="H96" s="169"/>
      <c r="I96" s="169"/>
      <c r="J96" s="11"/>
      <c r="K96" s="169" t="s">
        <v>80</v>
      </c>
      <c r="L96" s="169"/>
      <c r="M96" s="169"/>
      <c r="N96" s="169"/>
      <c r="O96" s="169"/>
      <c r="P96" s="169"/>
      <c r="Q96" s="169"/>
      <c r="R96" s="169"/>
      <c r="S96" s="169"/>
      <c r="T96" s="169"/>
      <c r="U96" s="169"/>
      <c r="V96" s="169"/>
      <c r="W96" s="169"/>
      <c r="X96" s="169"/>
      <c r="Y96" s="169"/>
      <c r="Z96" s="169"/>
      <c r="AA96" s="169"/>
      <c r="AB96" s="169"/>
      <c r="AC96" s="169"/>
      <c r="AD96" s="169"/>
      <c r="AE96" s="169"/>
      <c r="AF96" s="169"/>
      <c r="AG96" s="167">
        <f>'1 - SEE - ÚOŽI'!J32</f>
        <v>104596569.8</v>
      </c>
      <c r="AH96" s="168"/>
      <c r="AI96" s="168"/>
      <c r="AJ96" s="168"/>
      <c r="AK96" s="168"/>
      <c r="AL96" s="168"/>
      <c r="AM96" s="168"/>
      <c r="AN96" s="167">
        <f>SUM(AG96,AT96)</f>
        <v>126561849.45999999</v>
      </c>
      <c r="AO96" s="168"/>
      <c r="AP96" s="168"/>
      <c r="AQ96" s="76" t="s">
        <v>81</v>
      </c>
      <c r="AR96" s="41"/>
      <c r="AS96" s="77">
        <v>0</v>
      </c>
      <c r="AT96" s="78">
        <f>ROUND(SUM(AV96:AW96),2)</f>
        <v>21965279.66</v>
      </c>
      <c r="AU96" s="79">
        <f>'1 - SEE - ÚOŽI'!P121</f>
        <v>0</v>
      </c>
      <c r="AV96" s="78">
        <f>'1 - SEE - ÚOŽI'!J35</f>
        <v>21965279.66</v>
      </c>
      <c r="AW96" s="78">
        <f>'1 - SEE - ÚOŽI'!J36</f>
        <v>0</v>
      </c>
      <c r="AX96" s="78">
        <f>'1 - SEE - ÚOŽI'!J37</f>
        <v>0</v>
      </c>
      <c r="AY96" s="78">
        <f>'1 - SEE - ÚOŽI'!J38</f>
        <v>0</v>
      </c>
      <c r="AZ96" s="78">
        <f>'1 - SEE - ÚOŽI'!F35</f>
        <v>104596569.8</v>
      </c>
      <c r="BA96" s="78">
        <f>'1 - SEE - ÚOŽI'!F36</f>
        <v>0</v>
      </c>
      <c r="BB96" s="78">
        <f>'1 - SEE - ÚOŽI'!F37</f>
        <v>0</v>
      </c>
      <c r="BC96" s="78">
        <f>'1 - SEE - ÚOŽI'!F38</f>
        <v>0</v>
      </c>
      <c r="BD96" s="80">
        <f>'1 - SEE - ÚOŽI'!F39</f>
        <v>0</v>
      </c>
      <c r="BT96" s="20" t="s">
        <v>78</v>
      </c>
      <c r="BV96" s="20" t="s">
        <v>71</v>
      </c>
      <c r="BW96" s="20" t="s">
        <v>82</v>
      </c>
      <c r="BX96" s="20" t="s">
        <v>77</v>
      </c>
      <c r="CL96" s="20" t="s">
        <v>1</v>
      </c>
    </row>
    <row r="97" spans="1:90" s="3" customFormat="1" ht="16.5" customHeight="1">
      <c r="A97" s="75" t="s">
        <v>79</v>
      </c>
      <c r="B97" s="41"/>
      <c r="C97" s="11"/>
      <c r="D97" s="11"/>
      <c r="E97" s="169" t="s">
        <v>78</v>
      </c>
      <c r="F97" s="169"/>
      <c r="G97" s="169"/>
      <c r="H97" s="169"/>
      <c r="I97" s="169"/>
      <c r="J97" s="11"/>
      <c r="K97" s="169" t="s">
        <v>83</v>
      </c>
      <c r="L97" s="169"/>
      <c r="M97" s="169"/>
      <c r="N97" s="169"/>
      <c r="O97" s="169"/>
      <c r="P97" s="169"/>
      <c r="Q97" s="169"/>
      <c r="R97" s="169"/>
      <c r="S97" s="169"/>
      <c r="T97" s="169"/>
      <c r="U97" s="169"/>
      <c r="V97" s="169"/>
      <c r="W97" s="169"/>
      <c r="X97" s="169"/>
      <c r="Y97" s="169"/>
      <c r="Z97" s="169"/>
      <c r="AA97" s="169"/>
      <c r="AB97" s="169"/>
      <c r="AC97" s="169"/>
      <c r="AD97" s="169"/>
      <c r="AE97" s="169"/>
      <c r="AF97" s="169"/>
      <c r="AG97" s="167">
        <f>'2 - SEE - URS'!J32</f>
        <v>14890127.84</v>
      </c>
      <c r="AH97" s="168"/>
      <c r="AI97" s="168"/>
      <c r="AJ97" s="168"/>
      <c r="AK97" s="168"/>
      <c r="AL97" s="168"/>
      <c r="AM97" s="168"/>
      <c r="AN97" s="167">
        <f>SUM(AG97,AT97)</f>
        <v>18017054.690000001</v>
      </c>
      <c r="AO97" s="168"/>
      <c r="AP97" s="168"/>
      <c r="AQ97" s="76" t="s">
        <v>81</v>
      </c>
      <c r="AR97" s="41"/>
      <c r="AS97" s="81">
        <v>0</v>
      </c>
      <c r="AT97" s="82">
        <f>ROUND(SUM(AV97:AW97),2)</f>
        <v>3126926.85</v>
      </c>
      <c r="AU97" s="83">
        <f>'2 - SEE - URS'!P127</f>
        <v>15649.574000000006</v>
      </c>
      <c r="AV97" s="82">
        <f>'2 - SEE - URS'!J35</f>
        <v>3126926.85</v>
      </c>
      <c r="AW97" s="82">
        <f>'2 - SEE - URS'!J36</f>
        <v>0</v>
      </c>
      <c r="AX97" s="82">
        <f>'2 - SEE - URS'!J37</f>
        <v>0</v>
      </c>
      <c r="AY97" s="82">
        <f>'2 - SEE - URS'!J38</f>
        <v>0</v>
      </c>
      <c r="AZ97" s="82">
        <f>'2 - SEE - URS'!F35</f>
        <v>14890127.84</v>
      </c>
      <c r="BA97" s="82">
        <f>'2 - SEE - URS'!F36</f>
        <v>0</v>
      </c>
      <c r="BB97" s="82">
        <f>'2 - SEE - URS'!F37</f>
        <v>0</v>
      </c>
      <c r="BC97" s="82">
        <f>'2 - SEE - URS'!F38</f>
        <v>0</v>
      </c>
      <c r="BD97" s="84">
        <f>'2 - SEE - URS'!F39</f>
        <v>0</v>
      </c>
      <c r="BT97" s="20" t="s">
        <v>78</v>
      </c>
      <c r="BV97" s="20" t="s">
        <v>71</v>
      </c>
      <c r="BW97" s="20" t="s">
        <v>84</v>
      </c>
      <c r="BX97" s="20" t="s">
        <v>77</v>
      </c>
      <c r="CL97" s="20" t="s">
        <v>1</v>
      </c>
    </row>
    <row r="98" spans="1:90" s="1" customFormat="1" ht="30" customHeight="1">
      <c r="B98" s="25"/>
      <c r="AR98" s="25"/>
    </row>
    <row r="99" spans="1:90" s="1" customFormat="1" ht="6.95" customHeight="1">
      <c r="B99" s="37"/>
      <c r="C99" s="38"/>
      <c r="D99" s="38"/>
      <c r="E99" s="38"/>
      <c r="F99" s="38"/>
      <c r="G99" s="38"/>
      <c r="H99" s="38"/>
      <c r="I99" s="38"/>
      <c r="J99" s="38"/>
      <c r="K99" s="38"/>
      <c r="L99" s="38"/>
      <c r="M99" s="38"/>
      <c r="N99" s="38"/>
      <c r="O99" s="38"/>
      <c r="P99" s="38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8"/>
      <c r="AN99" s="38"/>
      <c r="AO99" s="38"/>
      <c r="AP99" s="38"/>
      <c r="AQ99" s="38"/>
      <c r="AR99" s="25"/>
    </row>
  </sheetData>
  <mergeCells count="48">
    <mergeCell ref="AR2:BE2"/>
    <mergeCell ref="AN96:AP96"/>
    <mergeCell ref="AG96:AM96"/>
    <mergeCell ref="E96:I96"/>
    <mergeCell ref="K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7:AP97"/>
    <mergeCell ref="AG97:AM97"/>
    <mergeCell ref="E97:I97"/>
    <mergeCell ref="K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6" location="'1 - SEE - ÚOŽI'!C2" display="/" xr:uid="{00000000-0004-0000-0000-000000000000}"/>
    <hyperlink ref="A97" location="'2 - SEE - URS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1448"/>
  <sheetViews>
    <sheetView showGridLines="0" topLeftCell="A699" workbookViewId="0">
      <selection activeCell="W711" sqref="W711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4" bestFit="1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82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>
      <c r="B4" s="16"/>
      <c r="D4" s="17" t="s">
        <v>85</v>
      </c>
      <c r="L4" s="16"/>
      <c r="M4" s="85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96" t="str">
        <f>'Rekapitulace stavby'!K6</f>
        <v>Opravy a údržba SEE</v>
      </c>
      <c r="F7" s="197"/>
      <c r="G7" s="197"/>
      <c r="H7" s="197"/>
      <c r="L7" s="16"/>
    </row>
    <row r="8" spans="2:46" ht="12" customHeight="1">
      <c r="B8" s="16"/>
      <c r="D8" s="22" t="s">
        <v>86</v>
      </c>
      <c r="L8" s="16"/>
    </row>
    <row r="9" spans="2:46" s="1" customFormat="1" ht="16.5" customHeight="1">
      <c r="B9" s="25"/>
      <c r="E9" s="196" t="s">
        <v>87</v>
      </c>
      <c r="F9" s="195"/>
      <c r="G9" s="195"/>
      <c r="H9" s="195"/>
      <c r="L9" s="25"/>
    </row>
    <row r="10" spans="2:46" s="1" customFormat="1" ht="12" customHeight="1">
      <c r="B10" s="25"/>
      <c r="D10" s="22" t="s">
        <v>88</v>
      </c>
      <c r="L10" s="25"/>
    </row>
    <row r="11" spans="2:46" s="1" customFormat="1" ht="16.5" customHeight="1">
      <c r="B11" s="25"/>
      <c r="E11" s="182" t="s">
        <v>89</v>
      </c>
      <c r="F11" s="195"/>
      <c r="G11" s="195"/>
      <c r="H11" s="195"/>
      <c r="L11" s="25"/>
    </row>
    <row r="12" spans="2:46" s="1" customFormat="1">
      <c r="B12" s="25"/>
      <c r="L12" s="25"/>
    </row>
    <row r="13" spans="2:46" s="1" customFormat="1" ht="12" customHeight="1">
      <c r="B13" s="25"/>
      <c r="D13" s="22" t="s">
        <v>16</v>
      </c>
      <c r="F13" s="20" t="s">
        <v>1</v>
      </c>
      <c r="I13" s="22" t="s">
        <v>17</v>
      </c>
      <c r="J13" s="20" t="s">
        <v>1</v>
      </c>
      <c r="L13" s="25"/>
    </row>
    <row r="14" spans="2:46" s="1" customFormat="1" ht="12" customHeight="1">
      <c r="B14" s="25"/>
      <c r="D14" s="22" t="s">
        <v>18</v>
      </c>
      <c r="F14" s="20" t="s">
        <v>19</v>
      </c>
      <c r="I14" s="22" t="s">
        <v>20</v>
      </c>
      <c r="J14" s="45">
        <f>'Rekapitulace stavby'!AN8</f>
        <v>45134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customHeight="1">
      <c r="B17" s="25"/>
      <c r="E17" s="20" t="s">
        <v>19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22</v>
      </c>
      <c r="J19" s="20" t="s">
        <v>1</v>
      </c>
      <c r="L19" s="25"/>
    </row>
    <row r="20" spans="2:12" s="1" customFormat="1" ht="18" customHeight="1">
      <c r="B20" s="25"/>
      <c r="E20" s="20" t="s">
        <v>19</v>
      </c>
      <c r="I20" s="22" t="s">
        <v>23</v>
      </c>
      <c r="J20" s="20" t="s">
        <v>1</v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22</v>
      </c>
      <c r="J22" s="20" t="s">
        <v>1</v>
      </c>
      <c r="L22" s="25"/>
    </row>
    <row r="23" spans="2:12" s="1" customFormat="1" ht="18" customHeight="1">
      <c r="B23" s="25"/>
      <c r="E23" s="20" t="s">
        <v>19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27</v>
      </c>
      <c r="I25" s="22" t="s">
        <v>22</v>
      </c>
      <c r="J25" s="20" t="s">
        <v>1</v>
      </c>
      <c r="L25" s="25"/>
    </row>
    <row r="26" spans="2:12" s="1" customFormat="1" ht="18" customHeight="1">
      <c r="B26" s="25"/>
      <c r="E26" s="20" t="s">
        <v>19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28</v>
      </c>
      <c r="L28" s="25"/>
    </row>
    <row r="29" spans="2:12" s="7" customFormat="1" ht="16.5" customHeight="1">
      <c r="B29" s="86"/>
      <c r="E29" s="160" t="s">
        <v>1</v>
      </c>
      <c r="F29" s="160"/>
      <c r="G29" s="160"/>
      <c r="H29" s="160"/>
      <c r="L29" s="86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25.35" customHeight="1">
      <c r="B32" s="25"/>
      <c r="D32" s="87" t="s">
        <v>29</v>
      </c>
      <c r="J32" s="58">
        <f>ROUND(J121, 2)</f>
        <v>104596569.8</v>
      </c>
      <c r="L32" s="25"/>
    </row>
    <row r="33" spans="2:12" s="1" customFormat="1" ht="6.95" customHeight="1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>
      <c r="B34" s="25"/>
      <c r="F34" s="28" t="s">
        <v>31</v>
      </c>
      <c r="I34" s="28" t="s">
        <v>30</v>
      </c>
      <c r="J34" s="28" t="s">
        <v>32</v>
      </c>
      <c r="L34" s="25"/>
    </row>
    <row r="35" spans="2:12" s="1" customFormat="1" ht="14.45" customHeight="1">
      <c r="B35" s="25"/>
      <c r="D35" s="88" t="s">
        <v>33</v>
      </c>
      <c r="E35" s="22" t="s">
        <v>34</v>
      </c>
      <c r="F35" s="78">
        <f>ROUND((SUM(BE121:BE1447)),  2)</f>
        <v>104596569.8</v>
      </c>
      <c r="I35" s="89">
        <v>0.21</v>
      </c>
      <c r="J35" s="78">
        <f>ROUND(((SUM(BE121:BE1447))*I35),  2)</f>
        <v>21965279.66</v>
      </c>
      <c r="L35" s="25"/>
    </row>
    <row r="36" spans="2:12" s="1" customFormat="1" ht="14.45" customHeight="1">
      <c r="B36" s="25"/>
      <c r="E36" s="22" t="s">
        <v>35</v>
      </c>
      <c r="F36" s="78">
        <f>ROUND((SUM(BF121:BF1447)),  2)</f>
        <v>0</v>
      </c>
      <c r="I36" s="89">
        <v>0.15</v>
      </c>
      <c r="J36" s="78">
        <f>ROUND(((SUM(BF121:BF1447))*I36),  2)</f>
        <v>0</v>
      </c>
      <c r="L36" s="25"/>
    </row>
    <row r="37" spans="2:12" s="1" customFormat="1" ht="14.45" hidden="1" customHeight="1">
      <c r="B37" s="25"/>
      <c r="E37" s="22" t="s">
        <v>36</v>
      </c>
      <c r="F37" s="78">
        <f>ROUND((SUM(BG121:BG1447)),  2)</f>
        <v>0</v>
      </c>
      <c r="I37" s="89">
        <v>0.21</v>
      </c>
      <c r="J37" s="78">
        <f>0</f>
        <v>0</v>
      </c>
      <c r="L37" s="25"/>
    </row>
    <row r="38" spans="2:12" s="1" customFormat="1" ht="14.45" hidden="1" customHeight="1">
      <c r="B38" s="25"/>
      <c r="E38" s="22" t="s">
        <v>37</v>
      </c>
      <c r="F38" s="78">
        <f>ROUND((SUM(BH121:BH1447)),  2)</f>
        <v>0</v>
      </c>
      <c r="I38" s="89">
        <v>0.15</v>
      </c>
      <c r="J38" s="78">
        <f>0</f>
        <v>0</v>
      </c>
      <c r="L38" s="25"/>
    </row>
    <row r="39" spans="2:12" s="1" customFormat="1" ht="14.45" hidden="1" customHeight="1">
      <c r="B39" s="25"/>
      <c r="E39" s="22" t="s">
        <v>38</v>
      </c>
      <c r="F39" s="78">
        <f>ROUND((SUM(BI121:BI1447)),  2)</f>
        <v>0</v>
      </c>
      <c r="I39" s="89">
        <v>0</v>
      </c>
      <c r="J39" s="78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0"/>
      <c r="D41" s="91" t="s">
        <v>39</v>
      </c>
      <c r="E41" s="49"/>
      <c r="F41" s="49"/>
      <c r="G41" s="92" t="s">
        <v>40</v>
      </c>
      <c r="H41" s="93" t="s">
        <v>41</v>
      </c>
      <c r="I41" s="49"/>
      <c r="J41" s="94">
        <f>SUM(J32:J39)</f>
        <v>126561849.45999999</v>
      </c>
      <c r="K41" s="95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12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12" s="1" customFormat="1" ht="24.95" customHeight="1">
      <c r="B82" s="25"/>
      <c r="C82" s="17" t="s">
        <v>90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14</v>
      </c>
      <c r="L84" s="25"/>
    </row>
    <row r="85" spans="2:12" s="1" customFormat="1" ht="16.5" customHeight="1">
      <c r="B85" s="25"/>
      <c r="E85" s="196" t="str">
        <f>E7</f>
        <v>Opravy a údržba SEE</v>
      </c>
      <c r="F85" s="197"/>
      <c r="G85" s="197"/>
      <c r="H85" s="197"/>
      <c r="L85" s="25"/>
    </row>
    <row r="86" spans="2:12" ht="12" customHeight="1">
      <c r="B86" s="16"/>
      <c r="C86" s="22" t="s">
        <v>86</v>
      </c>
      <c r="L86" s="16"/>
    </row>
    <row r="87" spans="2:12" s="1" customFormat="1" ht="16.5" customHeight="1">
      <c r="B87" s="25"/>
      <c r="E87" s="196" t="s">
        <v>87</v>
      </c>
      <c r="F87" s="195"/>
      <c r="G87" s="195"/>
      <c r="H87" s="195"/>
      <c r="L87" s="25"/>
    </row>
    <row r="88" spans="2:12" s="1" customFormat="1" ht="12" customHeight="1">
      <c r="B88" s="25"/>
      <c r="C88" s="22" t="s">
        <v>88</v>
      </c>
      <c r="L88" s="25"/>
    </row>
    <row r="89" spans="2:12" s="1" customFormat="1" ht="16.5" customHeight="1">
      <c r="B89" s="25"/>
      <c r="E89" s="182" t="str">
        <f>E11</f>
        <v>1 - SEE - ÚOŽI</v>
      </c>
      <c r="F89" s="195"/>
      <c r="G89" s="195"/>
      <c r="H89" s="195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18</v>
      </c>
      <c r="F91" s="20" t="str">
        <f>F14</f>
        <v xml:space="preserve"> </v>
      </c>
      <c r="I91" s="22" t="s">
        <v>20</v>
      </c>
      <c r="J91" s="45">
        <f>IF(J14="","",J14)</f>
        <v>45134</v>
      </c>
      <c r="L91" s="25"/>
    </row>
    <row r="92" spans="2:12" s="1" customFormat="1" ht="6.95" customHeight="1">
      <c r="B92" s="25"/>
      <c r="L92" s="25"/>
    </row>
    <row r="93" spans="2:12" s="1" customFormat="1" ht="15.2" customHeight="1">
      <c r="B93" s="25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98" t="s">
        <v>91</v>
      </c>
      <c r="D96" s="90"/>
      <c r="E96" s="90"/>
      <c r="F96" s="90"/>
      <c r="G96" s="90"/>
      <c r="H96" s="90"/>
      <c r="I96" s="90"/>
      <c r="J96" s="99" t="s">
        <v>92</v>
      </c>
      <c r="K96" s="90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0" t="s">
        <v>93</v>
      </c>
      <c r="J98" s="58">
        <f>J121</f>
        <v>104596569.80000001</v>
      </c>
      <c r="L98" s="25"/>
      <c r="AU98" s="13" t="s">
        <v>94</v>
      </c>
    </row>
    <row r="99" spans="2:47" s="8" customFormat="1" ht="24.95" customHeight="1">
      <c r="B99" s="101"/>
      <c r="D99" s="102" t="s">
        <v>95</v>
      </c>
      <c r="E99" s="103"/>
      <c r="F99" s="103"/>
      <c r="G99" s="103"/>
      <c r="H99" s="103"/>
      <c r="I99" s="103"/>
      <c r="J99" s="104">
        <f>J122</f>
        <v>104596569.80000001</v>
      </c>
      <c r="L99" s="101"/>
    </row>
    <row r="100" spans="2:47" s="1" customFormat="1" ht="21.75" customHeight="1">
      <c r="B100" s="25"/>
      <c r="L100" s="25"/>
    </row>
    <row r="101" spans="2:47" s="1" customFormat="1" ht="6.95" customHeight="1">
      <c r="B101" s="37"/>
      <c r="C101" s="38"/>
      <c r="D101" s="38"/>
      <c r="E101" s="38"/>
      <c r="F101" s="38"/>
      <c r="G101" s="38"/>
      <c r="H101" s="38"/>
      <c r="I101" s="38"/>
      <c r="J101" s="38"/>
      <c r="K101" s="38"/>
      <c r="L101" s="25"/>
    </row>
    <row r="105" spans="2:47" s="1" customFormat="1" ht="6.95" customHeight="1">
      <c r="B105" s="39"/>
      <c r="C105" s="40"/>
      <c r="D105" s="40"/>
      <c r="E105" s="40"/>
      <c r="F105" s="40"/>
      <c r="G105" s="40"/>
      <c r="H105" s="40"/>
      <c r="I105" s="40"/>
      <c r="J105" s="40"/>
      <c r="K105" s="40"/>
      <c r="L105" s="25"/>
    </row>
    <row r="106" spans="2:47" s="1" customFormat="1" ht="24.95" customHeight="1">
      <c r="B106" s="25"/>
      <c r="C106" s="17" t="s">
        <v>96</v>
      </c>
      <c r="L106" s="25"/>
    </row>
    <row r="107" spans="2:47" s="1" customFormat="1" ht="6.95" customHeight="1">
      <c r="B107" s="25"/>
      <c r="L107" s="25"/>
    </row>
    <row r="108" spans="2:47" s="1" customFormat="1" ht="12" customHeight="1">
      <c r="B108" s="25"/>
      <c r="C108" s="22" t="s">
        <v>14</v>
      </c>
      <c r="L108" s="25"/>
    </row>
    <row r="109" spans="2:47" s="1" customFormat="1" ht="16.5" customHeight="1">
      <c r="B109" s="25"/>
      <c r="E109" s="196" t="str">
        <f>E7</f>
        <v>Opravy a údržba SEE</v>
      </c>
      <c r="F109" s="197"/>
      <c r="G109" s="197"/>
      <c r="H109" s="197"/>
      <c r="L109" s="25"/>
    </row>
    <row r="110" spans="2:47" ht="12" customHeight="1">
      <c r="B110" s="16"/>
      <c r="C110" s="22" t="s">
        <v>86</v>
      </c>
      <c r="L110" s="16"/>
    </row>
    <row r="111" spans="2:47" s="1" customFormat="1" ht="16.5" customHeight="1">
      <c r="B111" s="25"/>
      <c r="E111" s="196" t="s">
        <v>87</v>
      </c>
      <c r="F111" s="195"/>
      <c r="G111" s="195"/>
      <c r="H111" s="195"/>
      <c r="L111" s="25"/>
    </row>
    <row r="112" spans="2:47" s="1" customFormat="1" ht="12" customHeight="1">
      <c r="B112" s="25"/>
      <c r="C112" s="22" t="s">
        <v>88</v>
      </c>
      <c r="L112" s="25"/>
    </row>
    <row r="113" spans="2:65" s="1" customFormat="1" ht="16.5" customHeight="1">
      <c r="B113" s="25"/>
      <c r="E113" s="182" t="str">
        <f>E11</f>
        <v>1 - SEE - ÚOŽI</v>
      </c>
      <c r="F113" s="195"/>
      <c r="G113" s="195"/>
      <c r="H113" s="195"/>
      <c r="L113" s="25"/>
    </row>
    <row r="114" spans="2:65" s="1" customFormat="1" ht="6.95" customHeight="1">
      <c r="B114" s="25"/>
      <c r="L114" s="25"/>
    </row>
    <row r="115" spans="2:65" s="1" customFormat="1" ht="12" customHeight="1">
      <c r="B115" s="25"/>
      <c r="C115" s="22" t="s">
        <v>18</v>
      </c>
      <c r="F115" s="20" t="str">
        <f>F14</f>
        <v xml:space="preserve"> </v>
      </c>
      <c r="I115" s="22" t="s">
        <v>20</v>
      </c>
      <c r="J115" s="45">
        <f>IF(J14="","",J14)</f>
        <v>45134</v>
      </c>
      <c r="L115" s="25"/>
    </row>
    <row r="116" spans="2:65" s="1" customFormat="1" ht="6.95" customHeight="1">
      <c r="B116" s="25"/>
      <c r="L116" s="25"/>
    </row>
    <row r="117" spans="2:65" s="1" customFormat="1" ht="15.2" customHeight="1">
      <c r="B117" s="25"/>
      <c r="C117" s="22" t="s">
        <v>21</v>
      </c>
      <c r="F117" s="20" t="str">
        <f>E17</f>
        <v xml:space="preserve"> </v>
      </c>
      <c r="I117" s="22" t="s">
        <v>25</v>
      </c>
      <c r="J117" s="23" t="str">
        <f>E23</f>
        <v xml:space="preserve"> </v>
      </c>
      <c r="L117" s="25"/>
    </row>
    <row r="118" spans="2:65" s="1" customFormat="1" ht="15.2" customHeight="1">
      <c r="B118" s="25"/>
      <c r="C118" s="22" t="s">
        <v>24</v>
      </c>
      <c r="F118" s="20" t="str">
        <f>IF(E20="","",E20)</f>
        <v xml:space="preserve"> </v>
      </c>
      <c r="I118" s="22" t="s">
        <v>27</v>
      </c>
      <c r="J118" s="23" t="str">
        <f>E26</f>
        <v xml:space="preserve"> </v>
      </c>
      <c r="L118" s="25"/>
    </row>
    <row r="119" spans="2:65" s="1" customFormat="1" ht="10.35" customHeight="1">
      <c r="B119" s="25"/>
      <c r="L119" s="25"/>
    </row>
    <row r="120" spans="2:65" s="9" customFormat="1" ht="29.25" customHeight="1">
      <c r="B120" s="105"/>
      <c r="C120" s="106" t="s">
        <v>97</v>
      </c>
      <c r="D120" s="107" t="s">
        <v>54</v>
      </c>
      <c r="E120" s="107" t="s">
        <v>50</v>
      </c>
      <c r="F120" s="107" t="s">
        <v>51</v>
      </c>
      <c r="G120" s="107" t="s">
        <v>98</v>
      </c>
      <c r="H120" s="107" t="s">
        <v>99</v>
      </c>
      <c r="I120" s="107" t="s">
        <v>100</v>
      </c>
      <c r="J120" s="107" t="s">
        <v>92</v>
      </c>
      <c r="K120" s="108" t="s">
        <v>101</v>
      </c>
      <c r="L120" s="105"/>
      <c r="M120" s="51" t="s">
        <v>1</v>
      </c>
      <c r="N120" s="52" t="s">
        <v>33</v>
      </c>
      <c r="O120" s="52" t="s">
        <v>102</v>
      </c>
      <c r="P120" s="52" t="s">
        <v>103</v>
      </c>
      <c r="Q120" s="52" t="s">
        <v>104</v>
      </c>
      <c r="R120" s="52" t="s">
        <v>105</v>
      </c>
      <c r="S120" s="52" t="s">
        <v>106</v>
      </c>
      <c r="T120" s="53" t="s">
        <v>107</v>
      </c>
    </row>
    <row r="121" spans="2:65" s="1" customFormat="1" ht="22.9" customHeight="1">
      <c r="B121" s="25"/>
      <c r="C121" s="56" t="s">
        <v>108</v>
      </c>
      <c r="J121" s="109">
        <f>BK121</f>
        <v>104596569.80000001</v>
      </c>
      <c r="L121" s="25"/>
      <c r="M121" s="54"/>
      <c r="N121" s="46"/>
      <c r="O121" s="46"/>
      <c r="P121" s="110">
        <f>P122</f>
        <v>0</v>
      </c>
      <c r="Q121" s="46"/>
      <c r="R121" s="110">
        <f>R122</f>
        <v>0</v>
      </c>
      <c r="S121" s="46"/>
      <c r="T121" s="111">
        <f>T122</f>
        <v>0</v>
      </c>
      <c r="W121" s="134"/>
      <c r="AT121" s="13" t="s">
        <v>68</v>
      </c>
      <c r="AU121" s="13" t="s">
        <v>94</v>
      </c>
      <c r="BK121" s="112">
        <f>BK122</f>
        <v>104596569.80000001</v>
      </c>
    </row>
    <row r="122" spans="2:65" s="10" customFormat="1" ht="25.9" customHeight="1">
      <c r="B122" s="113"/>
      <c r="D122" s="114" t="s">
        <v>68</v>
      </c>
      <c r="E122" s="115" t="s">
        <v>109</v>
      </c>
      <c r="F122" s="115" t="s">
        <v>110</v>
      </c>
      <c r="J122" s="116">
        <f>BK122</f>
        <v>104596569.80000001</v>
      </c>
      <c r="L122" s="113"/>
      <c r="M122" s="117"/>
      <c r="P122" s="118">
        <f>SUM(P123:P1447)</f>
        <v>0</v>
      </c>
      <c r="R122" s="118">
        <f>SUM(R123:R1447)</f>
        <v>0</v>
      </c>
      <c r="T122" s="119">
        <f>SUM(T123:T1447)</f>
        <v>0</v>
      </c>
      <c r="AR122" s="114" t="s">
        <v>111</v>
      </c>
      <c r="AT122" s="120" t="s">
        <v>68</v>
      </c>
      <c r="AU122" s="120" t="s">
        <v>69</v>
      </c>
      <c r="AY122" s="114" t="s">
        <v>112</v>
      </c>
      <c r="BK122" s="121">
        <f>SUM(BK123:BK1447)</f>
        <v>104596569.80000001</v>
      </c>
    </row>
    <row r="123" spans="2:65" s="1" customFormat="1" ht="37.9" customHeight="1">
      <c r="B123" s="122"/>
      <c r="C123" s="123" t="s">
        <v>76</v>
      </c>
      <c r="D123" s="123" t="s">
        <v>113</v>
      </c>
      <c r="E123" s="124" t="s">
        <v>114</v>
      </c>
      <c r="F123" s="125" t="s">
        <v>115</v>
      </c>
      <c r="G123" s="126" t="s">
        <v>116</v>
      </c>
      <c r="H123" s="199">
        <v>200</v>
      </c>
      <c r="I123" s="128">
        <v>109</v>
      </c>
      <c r="J123" s="128">
        <f t="shared" ref="J123:J186" si="0">ROUND(I123*H123,2)</f>
        <v>21800</v>
      </c>
      <c r="K123" s="125" t="s">
        <v>117</v>
      </c>
      <c r="L123" s="25"/>
      <c r="M123" s="129" t="s">
        <v>1</v>
      </c>
      <c r="N123" s="130" t="s">
        <v>34</v>
      </c>
      <c r="O123" s="131">
        <v>0</v>
      </c>
      <c r="P123" s="131">
        <f t="shared" ref="P123:P186" si="1">O123*H123</f>
        <v>0</v>
      </c>
      <c r="Q123" s="131">
        <v>0</v>
      </c>
      <c r="R123" s="131">
        <f t="shared" ref="R123:R186" si="2">Q123*H123</f>
        <v>0</v>
      </c>
      <c r="S123" s="131">
        <v>0</v>
      </c>
      <c r="T123" s="132">
        <f t="shared" ref="T123:T186" si="3">S123*H123</f>
        <v>0</v>
      </c>
      <c r="AR123" s="133" t="s">
        <v>118</v>
      </c>
      <c r="AT123" s="133" t="s">
        <v>113</v>
      </c>
      <c r="AU123" s="133" t="s">
        <v>76</v>
      </c>
      <c r="AY123" s="13" t="s">
        <v>112</v>
      </c>
      <c r="BE123" s="134">
        <f t="shared" ref="BE123:BE186" si="4">IF(N123="základní",J123,0)</f>
        <v>21800</v>
      </c>
      <c r="BF123" s="134">
        <f t="shared" ref="BF123:BF186" si="5">IF(N123="snížená",J123,0)</f>
        <v>0</v>
      </c>
      <c r="BG123" s="134">
        <f t="shared" ref="BG123:BG186" si="6">IF(N123="zákl. přenesená",J123,0)</f>
        <v>0</v>
      </c>
      <c r="BH123" s="134">
        <f t="shared" ref="BH123:BH186" si="7">IF(N123="sníž. přenesená",J123,0)</f>
        <v>0</v>
      </c>
      <c r="BI123" s="134">
        <f t="shared" ref="BI123:BI186" si="8">IF(N123="nulová",J123,0)</f>
        <v>0</v>
      </c>
      <c r="BJ123" s="13" t="s">
        <v>76</v>
      </c>
      <c r="BK123" s="134">
        <f t="shared" ref="BK123:BK186" si="9">ROUND(I123*H123,2)</f>
        <v>21800</v>
      </c>
      <c r="BL123" s="13" t="s">
        <v>118</v>
      </c>
      <c r="BM123" s="133" t="s">
        <v>119</v>
      </c>
    </row>
    <row r="124" spans="2:65" s="1" customFormat="1" ht="37.9" customHeight="1">
      <c r="B124" s="122"/>
      <c r="C124" s="123" t="s">
        <v>78</v>
      </c>
      <c r="D124" s="123" t="s">
        <v>113</v>
      </c>
      <c r="E124" s="124" t="s">
        <v>120</v>
      </c>
      <c r="F124" s="125" t="s">
        <v>121</v>
      </c>
      <c r="G124" s="126" t="s">
        <v>116</v>
      </c>
      <c r="H124" s="199">
        <v>200</v>
      </c>
      <c r="I124" s="128">
        <v>78.8</v>
      </c>
      <c r="J124" s="128">
        <f t="shared" si="0"/>
        <v>15760</v>
      </c>
      <c r="K124" s="125" t="s">
        <v>117</v>
      </c>
      <c r="L124" s="25"/>
      <c r="M124" s="129" t="s">
        <v>1</v>
      </c>
      <c r="N124" s="130" t="s">
        <v>34</v>
      </c>
      <c r="O124" s="131">
        <v>0</v>
      </c>
      <c r="P124" s="131">
        <f t="shared" si="1"/>
        <v>0</v>
      </c>
      <c r="Q124" s="131">
        <v>0</v>
      </c>
      <c r="R124" s="131">
        <f t="shared" si="2"/>
        <v>0</v>
      </c>
      <c r="S124" s="131">
        <v>0</v>
      </c>
      <c r="T124" s="132">
        <f t="shared" si="3"/>
        <v>0</v>
      </c>
      <c r="AR124" s="133" t="s">
        <v>118</v>
      </c>
      <c r="AT124" s="133" t="s">
        <v>113</v>
      </c>
      <c r="AU124" s="133" t="s">
        <v>76</v>
      </c>
      <c r="AY124" s="13" t="s">
        <v>112</v>
      </c>
      <c r="BE124" s="134">
        <f t="shared" si="4"/>
        <v>15760</v>
      </c>
      <c r="BF124" s="134">
        <f t="shared" si="5"/>
        <v>0</v>
      </c>
      <c r="BG124" s="134">
        <f t="shared" si="6"/>
        <v>0</v>
      </c>
      <c r="BH124" s="134">
        <f t="shared" si="7"/>
        <v>0</v>
      </c>
      <c r="BI124" s="134">
        <f t="shared" si="8"/>
        <v>0</v>
      </c>
      <c r="BJ124" s="13" t="s">
        <v>76</v>
      </c>
      <c r="BK124" s="134">
        <f t="shared" si="9"/>
        <v>15760</v>
      </c>
      <c r="BL124" s="13" t="s">
        <v>118</v>
      </c>
      <c r="BM124" s="133" t="s">
        <v>122</v>
      </c>
    </row>
    <row r="125" spans="2:65" s="1" customFormat="1" ht="37.9" customHeight="1">
      <c r="B125" s="122"/>
      <c r="C125" s="123" t="s">
        <v>123</v>
      </c>
      <c r="D125" s="123" t="s">
        <v>113</v>
      </c>
      <c r="E125" s="124" t="s">
        <v>124</v>
      </c>
      <c r="F125" s="125" t="s">
        <v>125</v>
      </c>
      <c r="G125" s="126" t="s">
        <v>116</v>
      </c>
      <c r="H125" s="199">
        <v>250</v>
      </c>
      <c r="I125" s="128">
        <v>271</v>
      </c>
      <c r="J125" s="128">
        <f t="shared" si="0"/>
        <v>67750</v>
      </c>
      <c r="K125" s="125" t="s">
        <v>117</v>
      </c>
      <c r="L125" s="25"/>
      <c r="M125" s="129" t="s">
        <v>1</v>
      </c>
      <c r="N125" s="130" t="s">
        <v>34</v>
      </c>
      <c r="O125" s="131">
        <v>0</v>
      </c>
      <c r="P125" s="131">
        <f t="shared" si="1"/>
        <v>0</v>
      </c>
      <c r="Q125" s="131">
        <v>0</v>
      </c>
      <c r="R125" s="131">
        <f t="shared" si="2"/>
        <v>0</v>
      </c>
      <c r="S125" s="131">
        <v>0</v>
      </c>
      <c r="T125" s="132">
        <f t="shared" si="3"/>
        <v>0</v>
      </c>
      <c r="AR125" s="133" t="s">
        <v>118</v>
      </c>
      <c r="AT125" s="133" t="s">
        <v>113</v>
      </c>
      <c r="AU125" s="133" t="s">
        <v>76</v>
      </c>
      <c r="AY125" s="13" t="s">
        <v>112</v>
      </c>
      <c r="BE125" s="134">
        <f t="shared" si="4"/>
        <v>67750</v>
      </c>
      <c r="BF125" s="134">
        <f t="shared" si="5"/>
        <v>0</v>
      </c>
      <c r="BG125" s="134">
        <f t="shared" si="6"/>
        <v>0</v>
      </c>
      <c r="BH125" s="134">
        <f t="shared" si="7"/>
        <v>0</v>
      </c>
      <c r="BI125" s="134">
        <f t="shared" si="8"/>
        <v>0</v>
      </c>
      <c r="BJ125" s="13" t="s">
        <v>76</v>
      </c>
      <c r="BK125" s="134">
        <f t="shared" si="9"/>
        <v>67750</v>
      </c>
      <c r="BL125" s="13" t="s">
        <v>118</v>
      </c>
      <c r="BM125" s="133" t="s">
        <v>126</v>
      </c>
    </row>
    <row r="126" spans="2:65" s="1" customFormat="1" ht="37.9" customHeight="1">
      <c r="B126" s="122"/>
      <c r="C126" s="123" t="s">
        <v>111</v>
      </c>
      <c r="D126" s="123" t="s">
        <v>113</v>
      </c>
      <c r="E126" s="124" t="s">
        <v>127</v>
      </c>
      <c r="F126" s="125" t="s">
        <v>128</v>
      </c>
      <c r="G126" s="126" t="s">
        <v>116</v>
      </c>
      <c r="H126" s="199">
        <v>200</v>
      </c>
      <c r="I126" s="128">
        <v>301</v>
      </c>
      <c r="J126" s="128">
        <f t="shared" si="0"/>
        <v>60200</v>
      </c>
      <c r="K126" s="125" t="s">
        <v>117</v>
      </c>
      <c r="L126" s="25"/>
      <c r="M126" s="129" t="s">
        <v>1</v>
      </c>
      <c r="N126" s="130" t="s">
        <v>34</v>
      </c>
      <c r="O126" s="131">
        <v>0</v>
      </c>
      <c r="P126" s="131">
        <f t="shared" si="1"/>
        <v>0</v>
      </c>
      <c r="Q126" s="131">
        <v>0</v>
      </c>
      <c r="R126" s="131">
        <f t="shared" si="2"/>
        <v>0</v>
      </c>
      <c r="S126" s="131">
        <v>0</v>
      </c>
      <c r="T126" s="132">
        <f t="shared" si="3"/>
        <v>0</v>
      </c>
      <c r="AR126" s="133" t="s">
        <v>118</v>
      </c>
      <c r="AT126" s="133" t="s">
        <v>113</v>
      </c>
      <c r="AU126" s="133" t="s">
        <v>76</v>
      </c>
      <c r="AY126" s="13" t="s">
        <v>112</v>
      </c>
      <c r="BE126" s="134">
        <f t="shared" si="4"/>
        <v>60200</v>
      </c>
      <c r="BF126" s="134">
        <f t="shared" si="5"/>
        <v>0</v>
      </c>
      <c r="BG126" s="134">
        <f t="shared" si="6"/>
        <v>0</v>
      </c>
      <c r="BH126" s="134">
        <f t="shared" si="7"/>
        <v>0</v>
      </c>
      <c r="BI126" s="134">
        <f t="shared" si="8"/>
        <v>0</v>
      </c>
      <c r="BJ126" s="13" t="s">
        <v>76</v>
      </c>
      <c r="BK126" s="134">
        <f t="shared" si="9"/>
        <v>60200</v>
      </c>
      <c r="BL126" s="13" t="s">
        <v>118</v>
      </c>
      <c r="BM126" s="133" t="s">
        <v>129</v>
      </c>
    </row>
    <row r="127" spans="2:65" s="1" customFormat="1" ht="24.2" customHeight="1">
      <c r="B127" s="122"/>
      <c r="C127" s="123" t="s">
        <v>130</v>
      </c>
      <c r="D127" s="123" t="s">
        <v>113</v>
      </c>
      <c r="E127" s="124" t="s">
        <v>131</v>
      </c>
      <c r="F127" s="125" t="s">
        <v>132</v>
      </c>
      <c r="G127" s="126" t="s">
        <v>133</v>
      </c>
      <c r="H127" s="199">
        <v>10</v>
      </c>
      <c r="I127" s="128">
        <v>76.3</v>
      </c>
      <c r="J127" s="128">
        <f t="shared" si="0"/>
        <v>763</v>
      </c>
      <c r="K127" s="125" t="s">
        <v>117</v>
      </c>
      <c r="L127" s="25"/>
      <c r="M127" s="129" t="s">
        <v>1</v>
      </c>
      <c r="N127" s="130" t="s">
        <v>34</v>
      </c>
      <c r="O127" s="131">
        <v>0</v>
      </c>
      <c r="P127" s="131">
        <f t="shared" si="1"/>
        <v>0</v>
      </c>
      <c r="Q127" s="131">
        <v>0</v>
      </c>
      <c r="R127" s="131">
        <f t="shared" si="2"/>
        <v>0</v>
      </c>
      <c r="S127" s="131">
        <v>0</v>
      </c>
      <c r="T127" s="132">
        <f t="shared" si="3"/>
        <v>0</v>
      </c>
      <c r="AR127" s="133" t="s">
        <v>118</v>
      </c>
      <c r="AT127" s="133" t="s">
        <v>113</v>
      </c>
      <c r="AU127" s="133" t="s">
        <v>76</v>
      </c>
      <c r="AY127" s="13" t="s">
        <v>112</v>
      </c>
      <c r="BE127" s="134">
        <f t="shared" si="4"/>
        <v>763</v>
      </c>
      <c r="BF127" s="134">
        <f t="shared" si="5"/>
        <v>0</v>
      </c>
      <c r="BG127" s="134">
        <f t="shared" si="6"/>
        <v>0</v>
      </c>
      <c r="BH127" s="134">
        <f t="shared" si="7"/>
        <v>0</v>
      </c>
      <c r="BI127" s="134">
        <f t="shared" si="8"/>
        <v>0</v>
      </c>
      <c r="BJ127" s="13" t="s">
        <v>76</v>
      </c>
      <c r="BK127" s="134">
        <f t="shared" si="9"/>
        <v>763</v>
      </c>
      <c r="BL127" s="13" t="s">
        <v>118</v>
      </c>
      <c r="BM127" s="133" t="s">
        <v>134</v>
      </c>
    </row>
    <row r="128" spans="2:65" s="1" customFormat="1" ht="24.2" customHeight="1">
      <c r="B128" s="122"/>
      <c r="C128" s="123" t="s">
        <v>135</v>
      </c>
      <c r="D128" s="123" t="s">
        <v>113</v>
      </c>
      <c r="E128" s="124" t="s">
        <v>136</v>
      </c>
      <c r="F128" s="125" t="s">
        <v>137</v>
      </c>
      <c r="G128" s="126" t="s">
        <v>133</v>
      </c>
      <c r="H128" s="199">
        <v>10</v>
      </c>
      <c r="I128" s="128">
        <v>124</v>
      </c>
      <c r="J128" s="128">
        <f t="shared" si="0"/>
        <v>1240</v>
      </c>
      <c r="K128" s="125" t="s">
        <v>117</v>
      </c>
      <c r="L128" s="25"/>
      <c r="M128" s="129" t="s">
        <v>1</v>
      </c>
      <c r="N128" s="130" t="s">
        <v>34</v>
      </c>
      <c r="O128" s="131">
        <v>0</v>
      </c>
      <c r="P128" s="131">
        <f t="shared" si="1"/>
        <v>0</v>
      </c>
      <c r="Q128" s="131">
        <v>0</v>
      </c>
      <c r="R128" s="131">
        <f t="shared" si="2"/>
        <v>0</v>
      </c>
      <c r="S128" s="131">
        <v>0</v>
      </c>
      <c r="T128" s="132">
        <f t="shared" si="3"/>
        <v>0</v>
      </c>
      <c r="AR128" s="133" t="s">
        <v>118</v>
      </c>
      <c r="AT128" s="133" t="s">
        <v>113</v>
      </c>
      <c r="AU128" s="133" t="s">
        <v>76</v>
      </c>
      <c r="AY128" s="13" t="s">
        <v>112</v>
      </c>
      <c r="BE128" s="134">
        <f t="shared" si="4"/>
        <v>1240</v>
      </c>
      <c r="BF128" s="134">
        <f t="shared" si="5"/>
        <v>0</v>
      </c>
      <c r="BG128" s="134">
        <f t="shared" si="6"/>
        <v>0</v>
      </c>
      <c r="BH128" s="134">
        <f t="shared" si="7"/>
        <v>0</v>
      </c>
      <c r="BI128" s="134">
        <f t="shared" si="8"/>
        <v>0</v>
      </c>
      <c r="BJ128" s="13" t="s">
        <v>76</v>
      </c>
      <c r="BK128" s="134">
        <f t="shared" si="9"/>
        <v>1240</v>
      </c>
      <c r="BL128" s="13" t="s">
        <v>118</v>
      </c>
      <c r="BM128" s="133" t="s">
        <v>138</v>
      </c>
    </row>
    <row r="129" spans="2:65" s="1" customFormat="1" ht="44.25" customHeight="1">
      <c r="B129" s="122"/>
      <c r="C129" s="123" t="s">
        <v>139</v>
      </c>
      <c r="D129" s="123" t="s">
        <v>113</v>
      </c>
      <c r="E129" s="124" t="s">
        <v>140</v>
      </c>
      <c r="F129" s="125" t="s">
        <v>141</v>
      </c>
      <c r="G129" s="126" t="s">
        <v>133</v>
      </c>
      <c r="H129" s="199">
        <v>10</v>
      </c>
      <c r="I129" s="128">
        <v>241</v>
      </c>
      <c r="J129" s="128">
        <f t="shared" si="0"/>
        <v>2410</v>
      </c>
      <c r="K129" s="125" t="s">
        <v>117</v>
      </c>
      <c r="L129" s="25"/>
      <c r="M129" s="129" t="s">
        <v>1</v>
      </c>
      <c r="N129" s="130" t="s">
        <v>34</v>
      </c>
      <c r="O129" s="131">
        <v>0</v>
      </c>
      <c r="P129" s="131">
        <f t="shared" si="1"/>
        <v>0</v>
      </c>
      <c r="Q129" s="131">
        <v>0</v>
      </c>
      <c r="R129" s="131">
        <f t="shared" si="2"/>
        <v>0</v>
      </c>
      <c r="S129" s="131">
        <v>0</v>
      </c>
      <c r="T129" s="132">
        <f t="shared" si="3"/>
        <v>0</v>
      </c>
      <c r="AR129" s="133" t="s">
        <v>118</v>
      </c>
      <c r="AT129" s="133" t="s">
        <v>113</v>
      </c>
      <c r="AU129" s="133" t="s">
        <v>76</v>
      </c>
      <c r="AY129" s="13" t="s">
        <v>112</v>
      </c>
      <c r="BE129" s="134">
        <f t="shared" si="4"/>
        <v>2410</v>
      </c>
      <c r="BF129" s="134">
        <f t="shared" si="5"/>
        <v>0</v>
      </c>
      <c r="BG129" s="134">
        <f t="shared" si="6"/>
        <v>0</v>
      </c>
      <c r="BH129" s="134">
        <f t="shared" si="7"/>
        <v>0</v>
      </c>
      <c r="BI129" s="134">
        <f t="shared" si="8"/>
        <v>0</v>
      </c>
      <c r="BJ129" s="13" t="s">
        <v>76</v>
      </c>
      <c r="BK129" s="134">
        <f t="shared" si="9"/>
        <v>2410</v>
      </c>
      <c r="BL129" s="13" t="s">
        <v>118</v>
      </c>
      <c r="BM129" s="133" t="s">
        <v>142</v>
      </c>
    </row>
    <row r="130" spans="2:65" s="1" customFormat="1" ht="21.75" customHeight="1">
      <c r="B130" s="122"/>
      <c r="C130" s="123" t="s">
        <v>143</v>
      </c>
      <c r="D130" s="123" t="s">
        <v>113</v>
      </c>
      <c r="E130" s="124" t="s">
        <v>144</v>
      </c>
      <c r="F130" s="125" t="s">
        <v>145</v>
      </c>
      <c r="G130" s="126" t="s">
        <v>146</v>
      </c>
      <c r="H130" s="199">
        <v>10</v>
      </c>
      <c r="I130" s="128">
        <v>671</v>
      </c>
      <c r="J130" s="128">
        <f t="shared" si="0"/>
        <v>6710</v>
      </c>
      <c r="K130" s="125" t="s">
        <v>117</v>
      </c>
      <c r="L130" s="25"/>
      <c r="M130" s="129" t="s">
        <v>1</v>
      </c>
      <c r="N130" s="130" t="s">
        <v>34</v>
      </c>
      <c r="O130" s="131">
        <v>0</v>
      </c>
      <c r="P130" s="131">
        <f t="shared" si="1"/>
        <v>0</v>
      </c>
      <c r="Q130" s="131">
        <v>0</v>
      </c>
      <c r="R130" s="131">
        <f t="shared" si="2"/>
        <v>0</v>
      </c>
      <c r="S130" s="131">
        <v>0</v>
      </c>
      <c r="T130" s="132">
        <f t="shared" si="3"/>
        <v>0</v>
      </c>
      <c r="AR130" s="133" t="s">
        <v>118</v>
      </c>
      <c r="AT130" s="133" t="s">
        <v>113</v>
      </c>
      <c r="AU130" s="133" t="s">
        <v>76</v>
      </c>
      <c r="AY130" s="13" t="s">
        <v>112</v>
      </c>
      <c r="BE130" s="134">
        <f t="shared" si="4"/>
        <v>6710</v>
      </c>
      <c r="BF130" s="134">
        <f t="shared" si="5"/>
        <v>0</v>
      </c>
      <c r="BG130" s="134">
        <f t="shared" si="6"/>
        <v>0</v>
      </c>
      <c r="BH130" s="134">
        <f t="shared" si="7"/>
        <v>0</v>
      </c>
      <c r="BI130" s="134">
        <f t="shared" si="8"/>
        <v>0</v>
      </c>
      <c r="BJ130" s="13" t="s">
        <v>76</v>
      </c>
      <c r="BK130" s="134">
        <f t="shared" si="9"/>
        <v>6710</v>
      </c>
      <c r="BL130" s="13" t="s">
        <v>118</v>
      </c>
      <c r="BM130" s="133" t="s">
        <v>147</v>
      </c>
    </row>
    <row r="131" spans="2:65" s="1" customFormat="1" ht="24.2" customHeight="1">
      <c r="B131" s="122"/>
      <c r="C131" s="123" t="s">
        <v>148</v>
      </c>
      <c r="D131" s="123" t="s">
        <v>113</v>
      </c>
      <c r="E131" s="124" t="s">
        <v>149</v>
      </c>
      <c r="F131" s="125" t="s">
        <v>150</v>
      </c>
      <c r="G131" s="126" t="s">
        <v>133</v>
      </c>
      <c r="H131" s="199">
        <v>2</v>
      </c>
      <c r="I131" s="128">
        <v>319</v>
      </c>
      <c r="J131" s="128">
        <f t="shared" si="0"/>
        <v>638</v>
      </c>
      <c r="K131" s="125" t="s">
        <v>117</v>
      </c>
      <c r="L131" s="25"/>
      <c r="M131" s="129" t="s">
        <v>1</v>
      </c>
      <c r="N131" s="130" t="s">
        <v>34</v>
      </c>
      <c r="O131" s="131">
        <v>0</v>
      </c>
      <c r="P131" s="131">
        <f t="shared" si="1"/>
        <v>0</v>
      </c>
      <c r="Q131" s="131">
        <v>0</v>
      </c>
      <c r="R131" s="131">
        <f t="shared" si="2"/>
        <v>0</v>
      </c>
      <c r="S131" s="131">
        <v>0</v>
      </c>
      <c r="T131" s="132">
        <f t="shared" si="3"/>
        <v>0</v>
      </c>
      <c r="AR131" s="133" t="s">
        <v>118</v>
      </c>
      <c r="AT131" s="133" t="s">
        <v>113</v>
      </c>
      <c r="AU131" s="133" t="s">
        <v>76</v>
      </c>
      <c r="AY131" s="13" t="s">
        <v>112</v>
      </c>
      <c r="BE131" s="134">
        <f t="shared" si="4"/>
        <v>638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76</v>
      </c>
      <c r="BK131" s="134">
        <f t="shared" si="9"/>
        <v>638</v>
      </c>
      <c r="BL131" s="13" t="s">
        <v>118</v>
      </c>
      <c r="BM131" s="133" t="s">
        <v>151</v>
      </c>
    </row>
    <row r="132" spans="2:65" s="1" customFormat="1" ht="33" customHeight="1">
      <c r="B132" s="122"/>
      <c r="C132" s="123" t="s">
        <v>152</v>
      </c>
      <c r="D132" s="123" t="s">
        <v>113</v>
      </c>
      <c r="E132" s="124" t="s">
        <v>153</v>
      </c>
      <c r="F132" s="125" t="s">
        <v>154</v>
      </c>
      <c r="G132" s="126" t="s">
        <v>133</v>
      </c>
      <c r="H132" s="199">
        <v>2</v>
      </c>
      <c r="I132" s="128">
        <v>408</v>
      </c>
      <c r="J132" s="128">
        <f t="shared" si="0"/>
        <v>816</v>
      </c>
      <c r="K132" s="125" t="s">
        <v>117</v>
      </c>
      <c r="L132" s="25"/>
      <c r="M132" s="129" t="s">
        <v>1</v>
      </c>
      <c r="N132" s="130" t="s">
        <v>34</v>
      </c>
      <c r="O132" s="131">
        <v>0</v>
      </c>
      <c r="P132" s="131">
        <f t="shared" si="1"/>
        <v>0</v>
      </c>
      <c r="Q132" s="131">
        <v>0</v>
      </c>
      <c r="R132" s="131">
        <f t="shared" si="2"/>
        <v>0</v>
      </c>
      <c r="S132" s="131">
        <v>0</v>
      </c>
      <c r="T132" s="132">
        <f t="shared" si="3"/>
        <v>0</v>
      </c>
      <c r="AR132" s="133" t="s">
        <v>118</v>
      </c>
      <c r="AT132" s="133" t="s">
        <v>113</v>
      </c>
      <c r="AU132" s="133" t="s">
        <v>76</v>
      </c>
      <c r="AY132" s="13" t="s">
        <v>112</v>
      </c>
      <c r="BE132" s="134">
        <f t="shared" si="4"/>
        <v>816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76</v>
      </c>
      <c r="BK132" s="134">
        <f t="shared" si="9"/>
        <v>816</v>
      </c>
      <c r="BL132" s="13" t="s">
        <v>118</v>
      </c>
      <c r="BM132" s="133" t="s">
        <v>155</v>
      </c>
    </row>
    <row r="133" spans="2:65" s="1" customFormat="1" ht="33" customHeight="1">
      <c r="B133" s="122"/>
      <c r="C133" s="123" t="s">
        <v>156</v>
      </c>
      <c r="D133" s="123" t="s">
        <v>113</v>
      </c>
      <c r="E133" s="124" t="s">
        <v>157</v>
      </c>
      <c r="F133" s="125" t="s">
        <v>158</v>
      </c>
      <c r="G133" s="126" t="s">
        <v>116</v>
      </c>
      <c r="H133" s="199">
        <v>400</v>
      </c>
      <c r="I133" s="128">
        <v>257</v>
      </c>
      <c r="J133" s="128">
        <f t="shared" si="0"/>
        <v>102800</v>
      </c>
      <c r="K133" s="125" t="s">
        <v>117</v>
      </c>
      <c r="L133" s="25"/>
      <c r="M133" s="129" t="s">
        <v>1</v>
      </c>
      <c r="N133" s="130" t="s">
        <v>34</v>
      </c>
      <c r="O133" s="131">
        <v>0</v>
      </c>
      <c r="P133" s="131">
        <f t="shared" si="1"/>
        <v>0</v>
      </c>
      <c r="Q133" s="131">
        <v>0</v>
      </c>
      <c r="R133" s="131">
        <f t="shared" si="2"/>
        <v>0</v>
      </c>
      <c r="S133" s="131">
        <v>0</v>
      </c>
      <c r="T133" s="132">
        <f t="shared" si="3"/>
        <v>0</v>
      </c>
      <c r="AR133" s="133" t="s">
        <v>118</v>
      </c>
      <c r="AT133" s="133" t="s">
        <v>113</v>
      </c>
      <c r="AU133" s="133" t="s">
        <v>76</v>
      </c>
      <c r="AY133" s="13" t="s">
        <v>112</v>
      </c>
      <c r="BE133" s="134">
        <f t="shared" si="4"/>
        <v>102800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76</v>
      </c>
      <c r="BK133" s="134">
        <f t="shared" si="9"/>
        <v>102800</v>
      </c>
      <c r="BL133" s="13" t="s">
        <v>118</v>
      </c>
      <c r="BM133" s="133" t="s">
        <v>159</v>
      </c>
    </row>
    <row r="134" spans="2:65" s="1" customFormat="1" ht="24.2" customHeight="1">
      <c r="B134" s="122"/>
      <c r="C134" s="123" t="s">
        <v>160</v>
      </c>
      <c r="D134" s="123" t="s">
        <v>113</v>
      </c>
      <c r="E134" s="124" t="s">
        <v>161</v>
      </c>
      <c r="F134" s="125" t="s">
        <v>162</v>
      </c>
      <c r="G134" s="126" t="s">
        <v>133</v>
      </c>
      <c r="H134" s="199">
        <v>20</v>
      </c>
      <c r="I134" s="128">
        <v>295</v>
      </c>
      <c r="J134" s="128">
        <f t="shared" si="0"/>
        <v>5900</v>
      </c>
      <c r="K134" s="125" t="s">
        <v>117</v>
      </c>
      <c r="L134" s="25"/>
      <c r="M134" s="129" t="s">
        <v>1</v>
      </c>
      <c r="N134" s="130" t="s">
        <v>34</v>
      </c>
      <c r="O134" s="131">
        <v>0</v>
      </c>
      <c r="P134" s="131">
        <f t="shared" si="1"/>
        <v>0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118</v>
      </c>
      <c r="AT134" s="133" t="s">
        <v>113</v>
      </c>
      <c r="AU134" s="133" t="s">
        <v>76</v>
      </c>
      <c r="AY134" s="13" t="s">
        <v>112</v>
      </c>
      <c r="BE134" s="134">
        <f t="shared" si="4"/>
        <v>5900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76</v>
      </c>
      <c r="BK134" s="134">
        <f t="shared" si="9"/>
        <v>5900</v>
      </c>
      <c r="BL134" s="13" t="s">
        <v>118</v>
      </c>
      <c r="BM134" s="133" t="s">
        <v>163</v>
      </c>
    </row>
    <row r="135" spans="2:65" s="1" customFormat="1" ht="33" customHeight="1">
      <c r="B135" s="122"/>
      <c r="C135" s="123" t="s">
        <v>164</v>
      </c>
      <c r="D135" s="123" t="s">
        <v>113</v>
      </c>
      <c r="E135" s="124" t="s">
        <v>165</v>
      </c>
      <c r="F135" s="125" t="s">
        <v>166</v>
      </c>
      <c r="G135" s="126" t="s">
        <v>116</v>
      </c>
      <c r="H135" s="199">
        <v>260</v>
      </c>
      <c r="I135" s="128">
        <v>92.2</v>
      </c>
      <c r="J135" s="128">
        <f t="shared" si="0"/>
        <v>23972</v>
      </c>
      <c r="K135" s="125" t="s">
        <v>117</v>
      </c>
      <c r="L135" s="25"/>
      <c r="M135" s="129" t="s">
        <v>1</v>
      </c>
      <c r="N135" s="130" t="s">
        <v>34</v>
      </c>
      <c r="O135" s="131">
        <v>0</v>
      </c>
      <c r="P135" s="131">
        <f t="shared" si="1"/>
        <v>0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118</v>
      </c>
      <c r="AT135" s="133" t="s">
        <v>113</v>
      </c>
      <c r="AU135" s="133" t="s">
        <v>76</v>
      </c>
      <c r="AY135" s="13" t="s">
        <v>112</v>
      </c>
      <c r="BE135" s="134">
        <f t="shared" si="4"/>
        <v>23972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76</v>
      </c>
      <c r="BK135" s="134">
        <f t="shared" si="9"/>
        <v>23972</v>
      </c>
      <c r="BL135" s="13" t="s">
        <v>118</v>
      </c>
      <c r="BM135" s="133" t="s">
        <v>167</v>
      </c>
    </row>
    <row r="136" spans="2:65" s="1" customFormat="1" ht="33" customHeight="1">
      <c r="B136" s="122"/>
      <c r="C136" s="123" t="s">
        <v>168</v>
      </c>
      <c r="D136" s="123" t="s">
        <v>113</v>
      </c>
      <c r="E136" s="124" t="s">
        <v>169</v>
      </c>
      <c r="F136" s="125" t="s">
        <v>170</v>
      </c>
      <c r="G136" s="126" t="s">
        <v>133</v>
      </c>
      <c r="H136" s="199">
        <v>20</v>
      </c>
      <c r="I136" s="128">
        <v>1330</v>
      </c>
      <c r="J136" s="128">
        <f t="shared" si="0"/>
        <v>26600</v>
      </c>
      <c r="K136" s="125" t="s">
        <v>117</v>
      </c>
      <c r="L136" s="25"/>
      <c r="M136" s="129" t="s">
        <v>1</v>
      </c>
      <c r="N136" s="130" t="s">
        <v>34</v>
      </c>
      <c r="O136" s="131">
        <v>0</v>
      </c>
      <c r="P136" s="131">
        <f t="shared" si="1"/>
        <v>0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118</v>
      </c>
      <c r="AT136" s="133" t="s">
        <v>113</v>
      </c>
      <c r="AU136" s="133" t="s">
        <v>76</v>
      </c>
      <c r="AY136" s="13" t="s">
        <v>112</v>
      </c>
      <c r="BE136" s="134">
        <f t="shared" si="4"/>
        <v>26600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76</v>
      </c>
      <c r="BK136" s="134">
        <f t="shared" si="9"/>
        <v>26600</v>
      </c>
      <c r="BL136" s="13" t="s">
        <v>118</v>
      </c>
      <c r="BM136" s="133" t="s">
        <v>171</v>
      </c>
    </row>
    <row r="137" spans="2:65" s="1" customFormat="1" ht="24.2" customHeight="1">
      <c r="B137" s="122"/>
      <c r="C137" s="123" t="s">
        <v>8</v>
      </c>
      <c r="D137" s="123" t="s">
        <v>113</v>
      </c>
      <c r="E137" s="124" t="s">
        <v>172</v>
      </c>
      <c r="F137" s="125" t="s">
        <v>173</v>
      </c>
      <c r="G137" s="126" t="s">
        <v>133</v>
      </c>
      <c r="H137" s="199">
        <v>30</v>
      </c>
      <c r="I137" s="128">
        <v>1220</v>
      </c>
      <c r="J137" s="128">
        <f t="shared" si="0"/>
        <v>36600</v>
      </c>
      <c r="K137" s="125" t="s">
        <v>117</v>
      </c>
      <c r="L137" s="25"/>
      <c r="M137" s="129" t="s">
        <v>1</v>
      </c>
      <c r="N137" s="130" t="s">
        <v>34</v>
      </c>
      <c r="O137" s="131">
        <v>0</v>
      </c>
      <c r="P137" s="131">
        <f t="shared" si="1"/>
        <v>0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118</v>
      </c>
      <c r="AT137" s="133" t="s">
        <v>113</v>
      </c>
      <c r="AU137" s="133" t="s">
        <v>76</v>
      </c>
      <c r="AY137" s="13" t="s">
        <v>112</v>
      </c>
      <c r="BE137" s="134">
        <f t="shared" si="4"/>
        <v>36600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76</v>
      </c>
      <c r="BK137" s="134">
        <f t="shared" si="9"/>
        <v>36600</v>
      </c>
      <c r="BL137" s="13" t="s">
        <v>118</v>
      </c>
      <c r="BM137" s="133" t="s">
        <v>174</v>
      </c>
    </row>
    <row r="138" spans="2:65" s="1" customFormat="1" ht="24.2" customHeight="1">
      <c r="B138" s="122"/>
      <c r="C138" s="123" t="s">
        <v>175</v>
      </c>
      <c r="D138" s="123" t="s">
        <v>113</v>
      </c>
      <c r="E138" s="124" t="s">
        <v>176</v>
      </c>
      <c r="F138" s="125" t="s">
        <v>177</v>
      </c>
      <c r="G138" s="126" t="s">
        <v>116</v>
      </c>
      <c r="H138" s="199">
        <v>50</v>
      </c>
      <c r="I138" s="128">
        <v>87.2</v>
      </c>
      <c r="J138" s="128">
        <f t="shared" si="0"/>
        <v>4360</v>
      </c>
      <c r="K138" s="125" t="s">
        <v>117</v>
      </c>
      <c r="L138" s="25"/>
      <c r="M138" s="129" t="s">
        <v>1</v>
      </c>
      <c r="N138" s="130" t="s">
        <v>34</v>
      </c>
      <c r="O138" s="131">
        <v>0</v>
      </c>
      <c r="P138" s="131">
        <f t="shared" si="1"/>
        <v>0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118</v>
      </c>
      <c r="AT138" s="133" t="s">
        <v>113</v>
      </c>
      <c r="AU138" s="133" t="s">
        <v>76</v>
      </c>
      <c r="AY138" s="13" t="s">
        <v>112</v>
      </c>
      <c r="BE138" s="134">
        <f t="shared" si="4"/>
        <v>4360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76</v>
      </c>
      <c r="BK138" s="134">
        <f t="shared" si="9"/>
        <v>4360</v>
      </c>
      <c r="BL138" s="13" t="s">
        <v>118</v>
      </c>
      <c r="BM138" s="133" t="s">
        <v>178</v>
      </c>
    </row>
    <row r="139" spans="2:65" s="1" customFormat="1" ht="24.2" customHeight="1">
      <c r="B139" s="122"/>
      <c r="C139" s="123" t="s">
        <v>179</v>
      </c>
      <c r="D139" s="123" t="s">
        <v>113</v>
      </c>
      <c r="E139" s="124" t="s">
        <v>180</v>
      </c>
      <c r="F139" s="125" t="s">
        <v>181</v>
      </c>
      <c r="G139" s="126" t="s">
        <v>133</v>
      </c>
      <c r="H139" s="199">
        <v>30</v>
      </c>
      <c r="I139" s="128">
        <v>6190</v>
      </c>
      <c r="J139" s="128">
        <f t="shared" si="0"/>
        <v>185700</v>
      </c>
      <c r="K139" s="125" t="s">
        <v>117</v>
      </c>
      <c r="L139" s="25"/>
      <c r="M139" s="129" t="s">
        <v>1</v>
      </c>
      <c r="N139" s="130" t="s">
        <v>34</v>
      </c>
      <c r="O139" s="131">
        <v>0</v>
      </c>
      <c r="P139" s="131">
        <f t="shared" si="1"/>
        <v>0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AR139" s="133" t="s">
        <v>118</v>
      </c>
      <c r="AT139" s="133" t="s">
        <v>113</v>
      </c>
      <c r="AU139" s="133" t="s">
        <v>76</v>
      </c>
      <c r="AY139" s="13" t="s">
        <v>112</v>
      </c>
      <c r="BE139" s="134">
        <f t="shared" si="4"/>
        <v>185700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76</v>
      </c>
      <c r="BK139" s="134">
        <f t="shared" si="9"/>
        <v>185700</v>
      </c>
      <c r="BL139" s="13" t="s">
        <v>118</v>
      </c>
      <c r="BM139" s="133" t="s">
        <v>182</v>
      </c>
    </row>
    <row r="140" spans="2:65" s="1" customFormat="1" ht="24.2" customHeight="1">
      <c r="B140" s="122"/>
      <c r="C140" s="123" t="s">
        <v>183</v>
      </c>
      <c r="D140" s="123" t="s">
        <v>113</v>
      </c>
      <c r="E140" s="124" t="s">
        <v>184</v>
      </c>
      <c r="F140" s="125" t="s">
        <v>185</v>
      </c>
      <c r="G140" s="126" t="s">
        <v>133</v>
      </c>
      <c r="H140" s="199">
        <v>30</v>
      </c>
      <c r="I140" s="128">
        <v>211</v>
      </c>
      <c r="J140" s="128">
        <f t="shared" si="0"/>
        <v>6330</v>
      </c>
      <c r="K140" s="125" t="s">
        <v>117</v>
      </c>
      <c r="L140" s="25"/>
      <c r="M140" s="129" t="s">
        <v>1</v>
      </c>
      <c r="N140" s="130" t="s">
        <v>34</v>
      </c>
      <c r="O140" s="131">
        <v>0</v>
      </c>
      <c r="P140" s="131">
        <f t="shared" si="1"/>
        <v>0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AR140" s="133" t="s">
        <v>118</v>
      </c>
      <c r="AT140" s="133" t="s">
        <v>113</v>
      </c>
      <c r="AU140" s="133" t="s">
        <v>76</v>
      </c>
      <c r="AY140" s="13" t="s">
        <v>112</v>
      </c>
      <c r="BE140" s="134">
        <f t="shared" si="4"/>
        <v>6330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76</v>
      </c>
      <c r="BK140" s="134">
        <f t="shared" si="9"/>
        <v>6330</v>
      </c>
      <c r="BL140" s="13" t="s">
        <v>118</v>
      </c>
      <c r="BM140" s="133" t="s">
        <v>186</v>
      </c>
    </row>
    <row r="141" spans="2:65" s="1" customFormat="1" ht="24.2" customHeight="1">
      <c r="B141" s="122"/>
      <c r="C141" s="123" t="s">
        <v>187</v>
      </c>
      <c r="D141" s="123" t="s">
        <v>113</v>
      </c>
      <c r="E141" s="124" t="s">
        <v>188</v>
      </c>
      <c r="F141" s="125" t="s">
        <v>189</v>
      </c>
      <c r="G141" s="126" t="s">
        <v>133</v>
      </c>
      <c r="H141" s="199">
        <v>30</v>
      </c>
      <c r="I141" s="128">
        <v>295</v>
      </c>
      <c r="J141" s="128">
        <f t="shared" si="0"/>
        <v>8850</v>
      </c>
      <c r="K141" s="125" t="s">
        <v>117</v>
      </c>
      <c r="L141" s="25"/>
      <c r="M141" s="129" t="s">
        <v>1</v>
      </c>
      <c r="N141" s="130" t="s">
        <v>34</v>
      </c>
      <c r="O141" s="131">
        <v>0</v>
      </c>
      <c r="P141" s="131">
        <f t="shared" si="1"/>
        <v>0</v>
      </c>
      <c r="Q141" s="131">
        <v>0</v>
      </c>
      <c r="R141" s="131">
        <f t="shared" si="2"/>
        <v>0</v>
      </c>
      <c r="S141" s="131">
        <v>0</v>
      </c>
      <c r="T141" s="132">
        <f t="shared" si="3"/>
        <v>0</v>
      </c>
      <c r="AR141" s="133" t="s">
        <v>118</v>
      </c>
      <c r="AT141" s="133" t="s">
        <v>113</v>
      </c>
      <c r="AU141" s="133" t="s">
        <v>76</v>
      </c>
      <c r="AY141" s="13" t="s">
        <v>112</v>
      </c>
      <c r="BE141" s="134">
        <f t="shared" si="4"/>
        <v>8850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76</v>
      </c>
      <c r="BK141" s="134">
        <f t="shared" si="9"/>
        <v>8850</v>
      </c>
      <c r="BL141" s="13" t="s">
        <v>118</v>
      </c>
      <c r="BM141" s="133" t="s">
        <v>190</v>
      </c>
    </row>
    <row r="142" spans="2:65" s="1" customFormat="1" ht="24.2" customHeight="1">
      <c r="B142" s="122"/>
      <c r="C142" s="123" t="s">
        <v>191</v>
      </c>
      <c r="D142" s="123" t="s">
        <v>113</v>
      </c>
      <c r="E142" s="124" t="s">
        <v>192</v>
      </c>
      <c r="F142" s="125" t="s">
        <v>193</v>
      </c>
      <c r="G142" s="126" t="s">
        <v>133</v>
      </c>
      <c r="H142" s="199">
        <v>4</v>
      </c>
      <c r="I142" s="128">
        <v>989</v>
      </c>
      <c r="J142" s="128">
        <f t="shared" si="0"/>
        <v>3956</v>
      </c>
      <c r="K142" s="125" t="s">
        <v>117</v>
      </c>
      <c r="L142" s="25"/>
      <c r="M142" s="129" t="s">
        <v>1</v>
      </c>
      <c r="N142" s="130" t="s">
        <v>34</v>
      </c>
      <c r="O142" s="131">
        <v>0</v>
      </c>
      <c r="P142" s="131">
        <f t="shared" si="1"/>
        <v>0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AR142" s="133" t="s">
        <v>118</v>
      </c>
      <c r="AT142" s="133" t="s">
        <v>113</v>
      </c>
      <c r="AU142" s="133" t="s">
        <v>76</v>
      </c>
      <c r="AY142" s="13" t="s">
        <v>112</v>
      </c>
      <c r="BE142" s="134">
        <f t="shared" si="4"/>
        <v>3956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13" t="s">
        <v>76</v>
      </c>
      <c r="BK142" s="134">
        <f t="shared" si="9"/>
        <v>3956</v>
      </c>
      <c r="BL142" s="13" t="s">
        <v>118</v>
      </c>
      <c r="BM142" s="133" t="s">
        <v>194</v>
      </c>
    </row>
    <row r="143" spans="2:65" s="1" customFormat="1" ht="24.2" customHeight="1">
      <c r="B143" s="122"/>
      <c r="C143" s="123" t="s">
        <v>7</v>
      </c>
      <c r="D143" s="123" t="s">
        <v>113</v>
      </c>
      <c r="E143" s="124" t="s">
        <v>195</v>
      </c>
      <c r="F143" s="125" t="s">
        <v>196</v>
      </c>
      <c r="G143" s="126" t="s">
        <v>116</v>
      </c>
      <c r="H143" s="199">
        <v>200</v>
      </c>
      <c r="I143" s="128">
        <v>202</v>
      </c>
      <c r="J143" s="128">
        <f t="shared" si="0"/>
        <v>40400</v>
      </c>
      <c r="K143" s="125" t="s">
        <v>117</v>
      </c>
      <c r="L143" s="25"/>
      <c r="M143" s="129" t="s">
        <v>1</v>
      </c>
      <c r="N143" s="130" t="s">
        <v>34</v>
      </c>
      <c r="O143" s="131">
        <v>0</v>
      </c>
      <c r="P143" s="131">
        <f t="shared" si="1"/>
        <v>0</v>
      </c>
      <c r="Q143" s="131">
        <v>0</v>
      </c>
      <c r="R143" s="131">
        <f t="shared" si="2"/>
        <v>0</v>
      </c>
      <c r="S143" s="131">
        <v>0</v>
      </c>
      <c r="T143" s="132">
        <f t="shared" si="3"/>
        <v>0</v>
      </c>
      <c r="AR143" s="133" t="s">
        <v>118</v>
      </c>
      <c r="AT143" s="133" t="s">
        <v>113</v>
      </c>
      <c r="AU143" s="133" t="s">
        <v>76</v>
      </c>
      <c r="AY143" s="13" t="s">
        <v>112</v>
      </c>
      <c r="BE143" s="134">
        <f t="shared" si="4"/>
        <v>40400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13" t="s">
        <v>76</v>
      </c>
      <c r="BK143" s="134">
        <f t="shared" si="9"/>
        <v>40400</v>
      </c>
      <c r="BL143" s="13" t="s">
        <v>118</v>
      </c>
      <c r="BM143" s="133" t="s">
        <v>197</v>
      </c>
    </row>
    <row r="144" spans="2:65" s="1" customFormat="1" ht="16.5" customHeight="1">
      <c r="B144" s="122"/>
      <c r="C144" s="123" t="s">
        <v>198</v>
      </c>
      <c r="D144" s="123" t="s">
        <v>113</v>
      </c>
      <c r="E144" s="124" t="s">
        <v>199</v>
      </c>
      <c r="F144" s="125" t="s">
        <v>200</v>
      </c>
      <c r="G144" s="126" t="s">
        <v>116</v>
      </c>
      <c r="H144" s="199">
        <v>250</v>
      </c>
      <c r="I144" s="128">
        <v>247</v>
      </c>
      <c r="J144" s="128">
        <f t="shared" si="0"/>
        <v>61750</v>
      </c>
      <c r="K144" s="125" t="s">
        <v>117</v>
      </c>
      <c r="L144" s="25"/>
      <c r="M144" s="129" t="s">
        <v>1</v>
      </c>
      <c r="N144" s="130" t="s">
        <v>34</v>
      </c>
      <c r="O144" s="131">
        <v>0</v>
      </c>
      <c r="P144" s="131">
        <f t="shared" si="1"/>
        <v>0</v>
      </c>
      <c r="Q144" s="131">
        <v>0</v>
      </c>
      <c r="R144" s="131">
        <f t="shared" si="2"/>
        <v>0</v>
      </c>
      <c r="S144" s="131">
        <v>0</v>
      </c>
      <c r="T144" s="132">
        <f t="shared" si="3"/>
        <v>0</v>
      </c>
      <c r="AR144" s="133" t="s">
        <v>118</v>
      </c>
      <c r="AT144" s="133" t="s">
        <v>113</v>
      </c>
      <c r="AU144" s="133" t="s">
        <v>76</v>
      </c>
      <c r="AY144" s="13" t="s">
        <v>112</v>
      </c>
      <c r="BE144" s="134">
        <f t="shared" si="4"/>
        <v>61750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13" t="s">
        <v>76</v>
      </c>
      <c r="BK144" s="134">
        <f t="shared" si="9"/>
        <v>61750</v>
      </c>
      <c r="BL144" s="13" t="s">
        <v>118</v>
      </c>
      <c r="BM144" s="133" t="s">
        <v>201</v>
      </c>
    </row>
    <row r="145" spans="2:65" s="1" customFormat="1" ht="16.5" customHeight="1">
      <c r="B145" s="122"/>
      <c r="C145" s="123" t="s">
        <v>202</v>
      </c>
      <c r="D145" s="123" t="s">
        <v>113</v>
      </c>
      <c r="E145" s="124" t="s">
        <v>203</v>
      </c>
      <c r="F145" s="125" t="s">
        <v>204</v>
      </c>
      <c r="G145" s="126" t="s">
        <v>116</v>
      </c>
      <c r="H145" s="199">
        <v>250</v>
      </c>
      <c r="I145" s="128">
        <v>247</v>
      </c>
      <c r="J145" s="128">
        <f t="shared" si="0"/>
        <v>61750</v>
      </c>
      <c r="K145" s="125" t="s">
        <v>117</v>
      </c>
      <c r="L145" s="25"/>
      <c r="M145" s="129" t="s">
        <v>1</v>
      </c>
      <c r="N145" s="130" t="s">
        <v>34</v>
      </c>
      <c r="O145" s="131">
        <v>0</v>
      </c>
      <c r="P145" s="131">
        <f t="shared" si="1"/>
        <v>0</v>
      </c>
      <c r="Q145" s="131">
        <v>0</v>
      </c>
      <c r="R145" s="131">
        <f t="shared" si="2"/>
        <v>0</v>
      </c>
      <c r="S145" s="131">
        <v>0</v>
      </c>
      <c r="T145" s="132">
        <f t="shared" si="3"/>
        <v>0</v>
      </c>
      <c r="AR145" s="133" t="s">
        <v>118</v>
      </c>
      <c r="AT145" s="133" t="s">
        <v>113</v>
      </c>
      <c r="AU145" s="133" t="s">
        <v>76</v>
      </c>
      <c r="AY145" s="13" t="s">
        <v>112</v>
      </c>
      <c r="BE145" s="134">
        <f t="shared" si="4"/>
        <v>61750</v>
      </c>
      <c r="BF145" s="134">
        <f t="shared" si="5"/>
        <v>0</v>
      </c>
      <c r="BG145" s="134">
        <f t="shared" si="6"/>
        <v>0</v>
      </c>
      <c r="BH145" s="134">
        <f t="shared" si="7"/>
        <v>0</v>
      </c>
      <c r="BI145" s="134">
        <f t="shared" si="8"/>
        <v>0</v>
      </c>
      <c r="BJ145" s="13" t="s">
        <v>76</v>
      </c>
      <c r="BK145" s="134">
        <f t="shared" si="9"/>
        <v>61750</v>
      </c>
      <c r="BL145" s="13" t="s">
        <v>118</v>
      </c>
      <c r="BM145" s="133" t="s">
        <v>205</v>
      </c>
    </row>
    <row r="146" spans="2:65" s="1" customFormat="1" ht="21.75" customHeight="1">
      <c r="B146" s="122"/>
      <c r="C146" s="123" t="s">
        <v>206</v>
      </c>
      <c r="D146" s="123" t="s">
        <v>113</v>
      </c>
      <c r="E146" s="124" t="s">
        <v>207</v>
      </c>
      <c r="F146" s="125" t="s">
        <v>208</v>
      </c>
      <c r="G146" s="126" t="s">
        <v>133</v>
      </c>
      <c r="H146" s="199">
        <v>40</v>
      </c>
      <c r="I146" s="128">
        <v>2470</v>
      </c>
      <c r="J146" s="128">
        <f t="shared" si="0"/>
        <v>98800</v>
      </c>
      <c r="K146" s="125" t="s">
        <v>117</v>
      </c>
      <c r="L146" s="25"/>
      <c r="M146" s="129" t="s">
        <v>1</v>
      </c>
      <c r="N146" s="130" t="s">
        <v>34</v>
      </c>
      <c r="O146" s="131">
        <v>0</v>
      </c>
      <c r="P146" s="131">
        <f t="shared" si="1"/>
        <v>0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R146" s="133" t="s">
        <v>118</v>
      </c>
      <c r="AT146" s="133" t="s">
        <v>113</v>
      </c>
      <c r="AU146" s="133" t="s">
        <v>76</v>
      </c>
      <c r="AY146" s="13" t="s">
        <v>112</v>
      </c>
      <c r="BE146" s="134">
        <f t="shared" si="4"/>
        <v>98800</v>
      </c>
      <c r="BF146" s="134">
        <f t="shared" si="5"/>
        <v>0</v>
      </c>
      <c r="BG146" s="134">
        <f t="shared" si="6"/>
        <v>0</v>
      </c>
      <c r="BH146" s="134">
        <f t="shared" si="7"/>
        <v>0</v>
      </c>
      <c r="BI146" s="134">
        <f t="shared" si="8"/>
        <v>0</v>
      </c>
      <c r="BJ146" s="13" t="s">
        <v>76</v>
      </c>
      <c r="BK146" s="134">
        <f t="shared" si="9"/>
        <v>98800</v>
      </c>
      <c r="BL146" s="13" t="s">
        <v>118</v>
      </c>
      <c r="BM146" s="133" t="s">
        <v>209</v>
      </c>
    </row>
    <row r="147" spans="2:65" s="1" customFormat="1" ht="21.75" customHeight="1">
      <c r="B147" s="122"/>
      <c r="C147" s="123" t="s">
        <v>210</v>
      </c>
      <c r="D147" s="123" t="s">
        <v>113</v>
      </c>
      <c r="E147" s="124" t="s">
        <v>211</v>
      </c>
      <c r="F147" s="125" t="s">
        <v>212</v>
      </c>
      <c r="G147" s="126" t="s">
        <v>133</v>
      </c>
      <c r="H147" s="199">
        <v>40</v>
      </c>
      <c r="I147" s="128">
        <v>4950</v>
      </c>
      <c r="J147" s="128">
        <f t="shared" si="0"/>
        <v>198000</v>
      </c>
      <c r="K147" s="125" t="s">
        <v>117</v>
      </c>
      <c r="L147" s="25"/>
      <c r="M147" s="129" t="s">
        <v>1</v>
      </c>
      <c r="N147" s="130" t="s">
        <v>34</v>
      </c>
      <c r="O147" s="131">
        <v>0</v>
      </c>
      <c r="P147" s="131">
        <f t="shared" si="1"/>
        <v>0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R147" s="133" t="s">
        <v>118</v>
      </c>
      <c r="AT147" s="133" t="s">
        <v>113</v>
      </c>
      <c r="AU147" s="133" t="s">
        <v>76</v>
      </c>
      <c r="AY147" s="13" t="s">
        <v>112</v>
      </c>
      <c r="BE147" s="134">
        <f t="shared" si="4"/>
        <v>198000</v>
      </c>
      <c r="BF147" s="134">
        <f t="shared" si="5"/>
        <v>0</v>
      </c>
      <c r="BG147" s="134">
        <f t="shared" si="6"/>
        <v>0</v>
      </c>
      <c r="BH147" s="134">
        <f t="shared" si="7"/>
        <v>0</v>
      </c>
      <c r="BI147" s="134">
        <f t="shared" si="8"/>
        <v>0</v>
      </c>
      <c r="BJ147" s="13" t="s">
        <v>76</v>
      </c>
      <c r="BK147" s="134">
        <f t="shared" si="9"/>
        <v>198000</v>
      </c>
      <c r="BL147" s="13" t="s">
        <v>118</v>
      </c>
      <c r="BM147" s="133" t="s">
        <v>213</v>
      </c>
    </row>
    <row r="148" spans="2:65" s="1" customFormat="1" ht="37.9" customHeight="1">
      <c r="B148" s="122"/>
      <c r="C148" s="123" t="s">
        <v>214</v>
      </c>
      <c r="D148" s="123" t="s">
        <v>113</v>
      </c>
      <c r="E148" s="124" t="s">
        <v>215</v>
      </c>
      <c r="F148" s="125" t="s">
        <v>216</v>
      </c>
      <c r="G148" s="126" t="s">
        <v>133</v>
      </c>
      <c r="H148" s="199">
        <v>10</v>
      </c>
      <c r="I148" s="128">
        <v>6590</v>
      </c>
      <c r="J148" s="128">
        <f t="shared" si="0"/>
        <v>65900</v>
      </c>
      <c r="K148" s="125" t="s">
        <v>117</v>
      </c>
      <c r="L148" s="25"/>
      <c r="M148" s="129" t="s">
        <v>1</v>
      </c>
      <c r="N148" s="130" t="s">
        <v>34</v>
      </c>
      <c r="O148" s="131">
        <v>0</v>
      </c>
      <c r="P148" s="131">
        <f t="shared" si="1"/>
        <v>0</v>
      </c>
      <c r="Q148" s="131">
        <v>0</v>
      </c>
      <c r="R148" s="131">
        <f t="shared" si="2"/>
        <v>0</v>
      </c>
      <c r="S148" s="131">
        <v>0</v>
      </c>
      <c r="T148" s="132">
        <f t="shared" si="3"/>
        <v>0</v>
      </c>
      <c r="AR148" s="133" t="s">
        <v>118</v>
      </c>
      <c r="AT148" s="133" t="s">
        <v>113</v>
      </c>
      <c r="AU148" s="133" t="s">
        <v>76</v>
      </c>
      <c r="AY148" s="13" t="s">
        <v>112</v>
      </c>
      <c r="BE148" s="134">
        <f t="shared" si="4"/>
        <v>65900</v>
      </c>
      <c r="BF148" s="134">
        <f t="shared" si="5"/>
        <v>0</v>
      </c>
      <c r="BG148" s="134">
        <f t="shared" si="6"/>
        <v>0</v>
      </c>
      <c r="BH148" s="134">
        <f t="shared" si="7"/>
        <v>0</v>
      </c>
      <c r="BI148" s="134">
        <f t="shared" si="8"/>
        <v>0</v>
      </c>
      <c r="BJ148" s="13" t="s">
        <v>76</v>
      </c>
      <c r="BK148" s="134">
        <f t="shared" si="9"/>
        <v>65900</v>
      </c>
      <c r="BL148" s="13" t="s">
        <v>118</v>
      </c>
      <c r="BM148" s="133" t="s">
        <v>217</v>
      </c>
    </row>
    <row r="149" spans="2:65" s="1" customFormat="1" ht="21.75" customHeight="1">
      <c r="B149" s="122"/>
      <c r="C149" s="123" t="s">
        <v>218</v>
      </c>
      <c r="D149" s="123" t="s">
        <v>113</v>
      </c>
      <c r="E149" s="124" t="s">
        <v>219</v>
      </c>
      <c r="F149" s="125" t="s">
        <v>220</v>
      </c>
      <c r="G149" s="126" t="s">
        <v>133</v>
      </c>
      <c r="H149" s="199">
        <v>40</v>
      </c>
      <c r="I149" s="128">
        <v>2470</v>
      </c>
      <c r="J149" s="128">
        <f t="shared" si="0"/>
        <v>98800</v>
      </c>
      <c r="K149" s="125" t="s">
        <v>117</v>
      </c>
      <c r="L149" s="25"/>
      <c r="M149" s="129" t="s">
        <v>1</v>
      </c>
      <c r="N149" s="130" t="s">
        <v>34</v>
      </c>
      <c r="O149" s="131">
        <v>0</v>
      </c>
      <c r="P149" s="131">
        <f t="shared" si="1"/>
        <v>0</v>
      </c>
      <c r="Q149" s="131">
        <v>0</v>
      </c>
      <c r="R149" s="131">
        <f t="shared" si="2"/>
        <v>0</v>
      </c>
      <c r="S149" s="131">
        <v>0</v>
      </c>
      <c r="T149" s="132">
        <f t="shared" si="3"/>
        <v>0</v>
      </c>
      <c r="AR149" s="133" t="s">
        <v>118</v>
      </c>
      <c r="AT149" s="133" t="s">
        <v>113</v>
      </c>
      <c r="AU149" s="133" t="s">
        <v>76</v>
      </c>
      <c r="AY149" s="13" t="s">
        <v>112</v>
      </c>
      <c r="BE149" s="134">
        <f t="shared" si="4"/>
        <v>98800</v>
      </c>
      <c r="BF149" s="134">
        <f t="shared" si="5"/>
        <v>0</v>
      </c>
      <c r="BG149" s="134">
        <f t="shared" si="6"/>
        <v>0</v>
      </c>
      <c r="BH149" s="134">
        <f t="shared" si="7"/>
        <v>0</v>
      </c>
      <c r="BI149" s="134">
        <f t="shared" si="8"/>
        <v>0</v>
      </c>
      <c r="BJ149" s="13" t="s">
        <v>76</v>
      </c>
      <c r="BK149" s="134">
        <f t="shared" si="9"/>
        <v>98800</v>
      </c>
      <c r="BL149" s="13" t="s">
        <v>118</v>
      </c>
      <c r="BM149" s="133" t="s">
        <v>221</v>
      </c>
    </row>
    <row r="150" spans="2:65" s="1" customFormat="1" ht="21.75" customHeight="1">
      <c r="B150" s="122"/>
      <c r="C150" s="123" t="s">
        <v>222</v>
      </c>
      <c r="D150" s="123" t="s">
        <v>113</v>
      </c>
      <c r="E150" s="124" t="s">
        <v>223</v>
      </c>
      <c r="F150" s="125" t="s">
        <v>224</v>
      </c>
      <c r="G150" s="126" t="s">
        <v>133</v>
      </c>
      <c r="H150" s="199">
        <v>40</v>
      </c>
      <c r="I150" s="128">
        <v>4950</v>
      </c>
      <c r="J150" s="128">
        <f t="shared" si="0"/>
        <v>198000</v>
      </c>
      <c r="K150" s="125" t="s">
        <v>117</v>
      </c>
      <c r="L150" s="25"/>
      <c r="M150" s="129" t="s">
        <v>1</v>
      </c>
      <c r="N150" s="130" t="s">
        <v>34</v>
      </c>
      <c r="O150" s="131">
        <v>0</v>
      </c>
      <c r="P150" s="131">
        <f t="shared" si="1"/>
        <v>0</v>
      </c>
      <c r="Q150" s="131">
        <v>0</v>
      </c>
      <c r="R150" s="131">
        <f t="shared" si="2"/>
        <v>0</v>
      </c>
      <c r="S150" s="131">
        <v>0</v>
      </c>
      <c r="T150" s="132">
        <f t="shared" si="3"/>
        <v>0</v>
      </c>
      <c r="AR150" s="133" t="s">
        <v>118</v>
      </c>
      <c r="AT150" s="133" t="s">
        <v>113</v>
      </c>
      <c r="AU150" s="133" t="s">
        <v>76</v>
      </c>
      <c r="AY150" s="13" t="s">
        <v>112</v>
      </c>
      <c r="BE150" s="134">
        <f t="shared" si="4"/>
        <v>198000</v>
      </c>
      <c r="BF150" s="134">
        <f t="shared" si="5"/>
        <v>0</v>
      </c>
      <c r="BG150" s="134">
        <f t="shared" si="6"/>
        <v>0</v>
      </c>
      <c r="BH150" s="134">
        <f t="shared" si="7"/>
        <v>0</v>
      </c>
      <c r="BI150" s="134">
        <f t="shared" si="8"/>
        <v>0</v>
      </c>
      <c r="BJ150" s="13" t="s">
        <v>76</v>
      </c>
      <c r="BK150" s="134">
        <f t="shared" si="9"/>
        <v>198000</v>
      </c>
      <c r="BL150" s="13" t="s">
        <v>118</v>
      </c>
      <c r="BM150" s="133" t="s">
        <v>225</v>
      </c>
    </row>
    <row r="151" spans="2:65" s="1" customFormat="1" ht="49.15" customHeight="1">
      <c r="B151" s="122"/>
      <c r="C151" s="123" t="s">
        <v>226</v>
      </c>
      <c r="D151" s="123" t="s">
        <v>113</v>
      </c>
      <c r="E151" s="124" t="s">
        <v>227</v>
      </c>
      <c r="F151" s="125" t="s">
        <v>228</v>
      </c>
      <c r="G151" s="126" t="s">
        <v>133</v>
      </c>
      <c r="H151" s="199">
        <v>20</v>
      </c>
      <c r="I151" s="128">
        <v>4950</v>
      </c>
      <c r="J151" s="128">
        <f t="shared" si="0"/>
        <v>99000</v>
      </c>
      <c r="K151" s="125" t="s">
        <v>117</v>
      </c>
      <c r="L151" s="25"/>
      <c r="M151" s="129" t="s">
        <v>1</v>
      </c>
      <c r="N151" s="130" t="s">
        <v>34</v>
      </c>
      <c r="O151" s="131">
        <v>0</v>
      </c>
      <c r="P151" s="131">
        <f t="shared" si="1"/>
        <v>0</v>
      </c>
      <c r="Q151" s="131">
        <v>0</v>
      </c>
      <c r="R151" s="131">
        <f t="shared" si="2"/>
        <v>0</v>
      </c>
      <c r="S151" s="131">
        <v>0</v>
      </c>
      <c r="T151" s="132">
        <f t="shared" si="3"/>
        <v>0</v>
      </c>
      <c r="AR151" s="133" t="s">
        <v>118</v>
      </c>
      <c r="AT151" s="133" t="s">
        <v>113</v>
      </c>
      <c r="AU151" s="133" t="s">
        <v>76</v>
      </c>
      <c r="AY151" s="13" t="s">
        <v>112</v>
      </c>
      <c r="BE151" s="134">
        <f t="shared" si="4"/>
        <v>99000</v>
      </c>
      <c r="BF151" s="134">
        <f t="shared" si="5"/>
        <v>0</v>
      </c>
      <c r="BG151" s="134">
        <f t="shared" si="6"/>
        <v>0</v>
      </c>
      <c r="BH151" s="134">
        <f t="shared" si="7"/>
        <v>0</v>
      </c>
      <c r="BI151" s="134">
        <f t="shared" si="8"/>
        <v>0</v>
      </c>
      <c r="BJ151" s="13" t="s">
        <v>76</v>
      </c>
      <c r="BK151" s="134">
        <f t="shared" si="9"/>
        <v>99000</v>
      </c>
      <c r="BL151" s="13" t="s">
        <v>118</v>
      </c>
      <c r="BM151" s="133" t="s">
        <v>229</v>
      </c>
    </row>
    <row r="152" spans="2:65" s="1" customFormat="1" ht="49.15" customHeight="1">
      <c r="B152" s="122"/>
      <c r="C152" s="123" t="s">
        <v>230</v>
      </c>
      <c r="D152" s="123" t="s">
        <v>113</v>
      </c>
      <c r="E152" s="124" t="s">
        <v>231</v>
      </c>
      <c r="F152" s="125" t="s">
        <v>232</v>
      </c>
      <c r="G152" s="126" t="s">
        <v>133</v>
      </c>
      <c r="H152" s="199">
        <v>20</v>
      </c>
      <c r="I152" s="128">
        <v>3300</v>
      </c>
      <c r="J152" s="128">
        <f t="shared" si="0"/>
        <v>66000</v>
      </c>
      <c r="K152" s="125" t="s">
        <v>117</v>
      </c>
      <c r="L152" s="25"/>
      <c r="M152" s="129" t="s">
        <v>1</v>
      </c>
      <c r="N152" s="130" t="s">
        <v>34</v>
      </c>
      <c r="O152" s="131">
        <v>0</v>
      </c>
      <c r="P152" s="131">
        <f t="shared" si="1"/>
        <v>0</v>
      </c>
      <c r="Q152" s="131">
        <v>0</v>
      </c>
      <c r="R152" s="131">
        <f t="shared" si="2"/>
        <v>0</v>
      </c>
      <c r="S152" s="131">
        <v>0</v>
      </c>
      <c r="T152" s="132">
        <f t="shared" si="3"/>
        <v>0</v>
      </c>
      <c r="AR152" s="133" t="s">
        <v>118</v>
      </c>
      <c r="AT152" s="133" t="s">
        <v>113</v>
      </c>
      <c r="AU152" s="133" t="s">
        <v>76</v>
      </c>
      <c r="AY152" s="13" t="s">
        <v>112</v>
      </c>
      <c r="BE152" s="134">
        <f t="shared" si="4"/>
        <v>66000</v>
      </c>
      <c r="BF152" s="134">
        <f t="shared" si="5"/>
        <v>0</v>
      </c>
      <c r="BG152" s="134">
        <f t="shared" si="6"/>
        <v>0</v>
      </c>
      <c r="BH152" s="134">
        <f t="shared" si="7"/>
        <v>0</v>
      </c>
      <c r="BI152" s="134">
        <f t="shared" si="8"/>
        <v>0</v>
      </c>
      <c r="BJ152" s="13" t="s">
        <v>76</v>
      </c>
      <c r="BK152" s="134">
        <f t="shared" si="9"/>
        <v>66000</v>
      </c>
      <c r="BL152" s="13" t="s">
        <v>118</v>
      </c>
      <c r="BM152" s="133" t="s">
        <v>233</v>
      </c>
    </row>
    <row r="153" spans="2:65" s="1" customFormat="1" ht="16.5" customHeight="1">
      <c r="B153" s="122"/>
      <c r="C153" s="123" t="s">
        <v>234</v>
      </c>
      <c r="D153" s="123" t="s">
        <v>113</v>
      </c>
      <c r="E153" s="124" t="s">
        <v>235</v>
      </c>
      <c r="F153" s="125" t="s">
        <v>236</v>
      </c>
      <c r="G153" s="126" t="s">
        <v>116</v>
      </c>
      <c r="H153" s="199">
        <v>50</v>
      </c>
      <c r="I153" s="128">
        <v>22.4</v>
      </c>
      <c r="J153" s="128">
        <f t="shared" si="0"/>
        <v>1120</v>
      </c>
      <c r="K153" s="125" t="s">
        <v>117</v>
      </c>
      <c r="L153" s="25"/>
      <c r="M153" s="129" t="s">
        <v>1</v>
      </c>
      <c r="N153" s="130" t="s">
        <v>34</v>
      </c>
      <c r="O153" s="131">
        <v>0</v>
      </c>
      <c r="P153" s="131">
        <f t="shared" si="1"/>
        <v>0</v>
      </c>
      <c r="Q153" s="131">
        <v>0</v>
      </c>
      <c r="R153" s="131">
        <f t="shared" si="2"/>
        <v>0</v>
      </c>
      <c r="S153" s="131">
        <v>0</v>
      </c>
      <c r="T153" s="132">
        <f t="shared" si="3"/>
        <v>0</v>
      </c>
      <c r="AR153" s="133" t="s">
        <v>118</v>
      </c>
      <c r="AT153" s="133" t="s">
        <v>113</v>
      </c>
      <c r="AU153" s="133" t="s">
        <v>76</v>
      </c>
      <c r="AY153" s="13" t="s">
        <v>112</v>
      </c>
      <c r="BE153" s="134">
        <f t="shared" si="4"/>
        <v>1120</v>
      </c>
      <c r="BF153" s="134">
        <f t="shared" si="5"/>
        <v>0</v>
      </c>
      <c r="BG153" s="134">
        <f t="shared" si="6"/>
        <v>0</v>
      </c>
      <c r="BH153" s="134">
        <f t="shared" si="7"/>
        <v>0</v>
      </c>
      <c r="BI153" s="134">
        <f t="shared" si="8"/>
        <v>0</v>
      </c>
      <c r="BJ153" s="13" t="s">
        <v>76</v>
      </c>
      <c r="BK153" s="134">
        <f t="shared" si="9"/>
        <v>1120</v>
      </c>
      <c r="BL153" s="13" t="s">
        <v>118</v>
      </c>
      <c r="BM153" s="133" t="s">
        <v>237</v>
      </c>
    </row>
    <row r="154" spans="2:65" s="1" customFormat="1" ht="16.5" customHeight="1">
      <c r="B154" s="122"/>
      <c r="C154" s="123" t="s">
        <v>238</v>
      </c>
      <c r="D154" s="123" t="s">
        <v>113</v>
      </c>
      <c r="E154" s="124" t="s">
        <v>239</v>
      </c>
      <c r="F154" s="125" t="s">
        <v>240</v>
      </c>
      <c r="G154" s="126" t="s">
        <v>116</v>
      </c>
      <c r="H154" s="199">
        <v>50</v>
      </c>
      <c r="I154" s="128">
        <v>107</v>
      </c>
      <c r="J154" s="128">
        <f t="shared" si="0"/>
        <v>5350</v>
      </c>
      <c r="K154" s="125" t="s">
        <v>117</v>
      </c>
      <c r="L154" s="25"/>
      <c r="M154" s="129" t="s">
        <v>1</v>
      </c>
      <c r="N154" s="130" t="s">
        <v>34</v>
      </c>
      <c r="O154" s="131">
        <v>0</v>
      </c>
      <c r="P154" s="131">
        <f t="shared" si="1"/>
        <v>0</v>
      </c>
      <c r="Q154" s="131">
        <v>0</v>
      </c>
      <c r="R154" s="131">
        <f t="shared" si="2"/>
        <v>0</v>
      </c>
      <c r="S154" s="131">
        <v>0</v>
      </c>
      <c r="T154" s="132">
        <f t="shared" si="3"/>
        <v>0</v>
      </c>
      <c r="AR154" s="133" t="s">
        <v>118</v>
      </c>
      <c r="AT154" s="133" t="s">
        <v>113</v>
      </c>
      <c r="AU154" s="133" t="s">
        <v>76</v>
      </c>
      <c r="AY154" s="13" t="s">
        <v>112</v>
      </c>
      <c r="BE154" s="134">
        <f t="shared" si="4"/>
        <v>5350</v>
      </c>
      <c r="BF154" s="134">
        <f t="shared" si="5"/>
        <v>0</v>
      </c>
      <c r="BG154" s="134">
        <f t="shared" si="6"/>
        <v>0</v>
      </c>
      <c r="BH154" s="134">
        <f t="shared" si="7"/>
        <v>0</v>
      </c>
      <c r="BI154" s="134">
        <f t="shared" si="8"/>
        <v>0</v>
      </c>
      <c r="BJ154" s="13" t="s">
        <v>76</v>
      </c>
      <c r="BK154" s="134">
        <f t="shared" si="9"/>
        <v>5350</v>
      </c>
      <c r="BL154" s="13" t="s">
        <v>118</v>
      </c>
      <c r="BM154" s="133" t="s">
        <v>241</v>
      </c>
    </row>
    <row r="155" spans="2:65" s="1" customFormat="1" ht="16.5" customHeight="1">
      <c r="B155" s="122"/>
      <c r="C155" s="123" t="s">
        <v>242</v>
      </c>
      <c r="D155" s="123" t="s">
        <v>113</v>
      </c>
      <c r="E155" s="124" t="s">
        <v>243</v>
      </c>
      <c r="F155" s="125" t="s">
        <v>244</v>
      </c>
      <c r="G155" s="126" t="s">
        <v>116</v>
      </c>
      <c r="H155" s="199">
        <v>250</v>
      </c>
      <c r="I155" s="128">
        <v>67.900000000000006</v>
      </c>
      <c r="J155" s="128">
        <f t="shared" si="0"/>
        <v>16975</v>
      </c>
      <c r="K155" s="125" t="s">
        <v>117</v>
      </c>
      <c r="L155" s="25"/>
      <c r="M155" s="129" t="s">
        <v>1</v>
      </c>
      <c r="N155" s="130" t="s">
        <v>34</v>
      </c>
      <c r="O155" s="131">
        <v>0</v>
      </c>
      <c r="P155" s="131">
        <f t="shared" si="1"/>
        <v>0</v>
      </c>
      <c r="Q155" s="131">
        <v>0</v>
      </c>
      <c r="R155" s="131">
        <f t="shared" si="2"/>
        <v>0</v>
      </c>
      <c r="S155" s="131">
        <v>0</v>
      </c>
      <c r="T155" s="132">
        <f t="shared" si="3"/>
        <v>0</v>
      </c>
      <c r="AR155" s="133" t="s">
        <v>118</v>
      </c>
      <c r="AT155" s="133" t="s">
        <v>113</v>
      </c>
      <c r="AU155" s="133" t="s">
        <v>76</v>
      </c>
      <c r="AY155" s="13" t="s">
        <v>112</v>
      </c>
      <c r="BE155" s="134">
        <f t="shared" si="4"/>
        <v>16975</v>
      </c>
      <c r="BF155" s="134">
        <f t="shared" si="5"/>
        <v>0</v>
      </c>
      <c r="BG155" s="134">
        <f t="shared" si="6"/>
        <v>0</v>
      </c>
      <c r="BH155" s="134">
        <f t="shared" si="7"/>
        <v>0</v>
      </c>
      <c r="BI155" s="134">
        <f t="shared" si="8"/>
        <v>0</v>
      </c>
      <c r="BJ155" s="13" t="s">
        <v>76</v>
      </c>
      <c r="BK155" s="134">
        <f t="shared" si="9"/>
        <v>16975</v>
      </c>
      <c r="BL155" s="13" t="s">
        <v>118</v>
      </c>
      <c r="BM155" s="133" t="s">
        <v>245</v>
      </c>
    </row>
    <row r="156" spans="2:65" s="1" customFormat="1" ht="16.5" customHeight="1">
      <c r="B156" s="122"/>
      <c r="C156" s="123" t="s">
        <v>246</v>
      </c>
      <c r="D156" s="123" t="s">
        <v>113</v>
      </c>
      <c r="E156" s="124" t="s">
        <v>247</v>
      </c>
      <c r="F156" s="125" t="s">
        <v>248</v>
      </c>
      <c r="G156" s="126" t="s">
        <v>116</v>
      </c>
      <c r="H156" s="199">
        <v>250</v>
      </c>
      <c r="I156" s="128">
        <v>102</v>
      </c>
      <c r="J156" s="128">
        <f t="shared" si="0"/>
        <v>25500</v>
      </c>
      <c r="K156" s="125" t="s">
        <v>117</v>
      </c>
      <c r="L156" s="25"/>
      <c r="M156" s="129" t="s">
        <v>1</v>
      </c>
      <c r="N156" s="130" t="s">
        <v>34</v>
      </c>
      <c r="O156" s="131">
        <v>0</v>
      </c>
      <c r="P156" s="131">
        <f t="shared" si="1"/>
        <v>0</v>
      </c>
      <c r="Q156" s="131">
        <v>0</v>
      </c>
      <c r="R156" s="131">
        <f t="shared" si="2"/>
        <v>0</v>
      </c>
      <c r="S156" s="131">
        <v>0</v>
      </c>
      <c r="T156" s="132">
        <f t="shared" si="3"/>
        <v>0</v>
      </c>
      <c r="AR156" s="133" t="s">
        <v>118</v>
      </c>
      <c r="AT156" s="133" t="s">
        <v>113</v>
      </c>
      <c r="AU156" s="133" t="s">
        <v>76</v>
      </c>
      <c r="AY156" s="13" t="s">
        <v>112</v>
      </c>
      <c r="BE156" s="134">
        <f t="shared" si="4"/>
        <v>25500</v>
      </c>
      <c r="BF156" s="134">
        <f t="shared" si="5"/>
        <v>0</v>
      </c>
      <c r="BG156" s="134">
        <f t="shared" si="6"/>
        <v>0</v>
      </c>
      <c r="BH156" s="134">
        <f t="shared" si="7"/>
        <v>0</v>
      </c>
      <c r="BI156" s="134">
        <f t="shared" si="8"/>
        <v>0</v>
      </c>
      <c r="BJ156" s="13" t="s">
        <v>76</v>
      </c>
      <c r="BK156" s="134">
        <f t="shared" si="9"/>
        <v>25500</v>
      </c>
      <c r="BL156" s="13" t="s">
        <v>118</v>
      </c>
      <c r="BM156" s="133" t="s">
        <v>249</v>
      </c>
    </row>
    <row r="157" spans="2:65" s="1" customFormat="1" ht="16.5" customHeight="1">
      <c r="B157" s="122"/>
      <c r="C157" s="123" t="s">
        <v>250</v>
      </c>
      <c r="D157" s="123" t="s">
        <v>113</v>
      </c>
      <c r="E157" s="124" t="s">
        <v>251</v>
      </c>
      <c r="F157" s="125" t="s">
        <v>252</v>
      </c>
      <c r="G157" s="126" t="s">
        <v>116</v>
      </c>
      <c r="H157" s="199">
        <v>250</v>
      </c>
      <c r="I157" s="128">
        <v>121</v>
      </c>
      <c r="J157" s="128">
        <f t="shared" si="0"/>
        <v>30250</v>
      </c>
      <c r="K157" s="125" t="s">
        <v>117</v>
      </c>
      <c r="L157" s="25"/>
      <c r="M157" s="129" t="s">
        <v>1</v>
      </c>
      <c r="N157" s="130" t="s">
        <v>34</v>
      </c>
      <c r="O157" s="131">
        <v>0</v>
      </c>
      <c r="P157" s="131">
        <f t="shared" si="1"/>
        <v>0</v>
      </c>
      <c r="Q157" s="131">
        <v>0</v>
      </c>
      <c r="R157" s="131">
        <f t="shared" si="2"/>
        <v>0</v>
      </c>
      <c r="S157" s="131">
        <v>0</v>
      </c>
      <c r="T157" s="132">
        <f t="shared" si="3"/>
        <v>0</v>
      </c>
      <c r="AR157" s="133" t="s">
        <v>118</v>
      </c>
      <c r="AT157" s="133" t="s">
        <v>113</v>
      </c>
      <c r="AU157" s="133" t="s">
        <v>76</v>
      </c>
      <c r="AY157" s="13" t="s">
        <v>112</v>
      </c>
      <c r="BE157" s="134">
        <f t="shared" si="4"/>
        <v>30250</v>
      </c>
      <c r="BF157" s="134">
        <f t="shared" si="5"/>
        <v>0</v>
      </c>
      <c r="BG157" s="134">
        <f t="shared" si="6"/>
        <v>0</v>
      </c>
      <c r="BH157" s="134">
        <f t="shared" si="7"/>
        <v>0</v>
      </c>
      <c r="BI157" s="134">
        <f t="shared" si="8"/>
        <v>0</v>
      </c>
      <c r="BJ157" s="13" t="s">
        <v>76</v>
      </c>
      <c r="BK157" s="134">
        <f t="shared" si="9"/>
        <v>30250</v>
      </c>
      <c r="BL157" s="13" t="s">
        <v>118</v>
      </c>
      <c r="BM157" s="133" t="s">
        <v>253</v>
      </c>
    </row>
    <row r="158" spans="2:65" s="1" customFormat="1" ht="16.5" customHeight="1">
      <c r="B158" s="122"/>
      <c r="C158" s="123" t="s">
        <v>254</v>
      </c>
      <c r="D158" s="123" t="s">
        <v>113</v>
      </c>
      <c r="E158" s="124" t="s">
        <v>255</v>
      </c>
      <c r="F158" s="125" t="s">
        <v>256</v>
      </c>
      <c r="G158" s="126" t="s">
        <v>116</v>
      </c>
      <c r="H158" s="199">
        <v>250</v>
      </c>
      <c r="I158" s="128">
        <v>165</v>
      </c>
      <c r="J158" s="128">
        <f t="shared" si="0"/>
        <v>41250</v>
      </c>
      <c r="K158" s="125" t="s">
        <v>117</v>
      </c>
      <c r="L158" s="25"/>
      <c r="M158" s="129" t="s">
        <v>1</v>
      </c>
      <c r="N158" s="130" t="s">
        <v>34</v>
      </c>
      <c r="O158" s="131">
        <v>0</v>
      </c>
      <c r="P158" s="131">
        <f t="shared" si="1"/>
        <v>0</v>
      </c>
      <c r="Q158" s="131">
        <v>0</v>
      </c>
      <c r="R158" s="131">
        <f t="shared" si="2"/>
        <v>0</v>
      </c>
      <c r="S158" s="131">
        <v>0</v>
      </c>
      <c r="T158" s="132">
        <f t="shared" si="3"/>
        <v>0</v>
      </c>
      <c r="AR158" s="133" t="s">
        <v>118</v>
      </c>
      <c r="AT158" s="133" t="s">
        <v>113</v>
      </c>
      <c r="AU158" s="133" t="s">
        <v>76</v>
      </c>
      <c r="AY158" s="13" t="s">
        <v>112</v>
      </c>
      <c r="BE158" s="134">
        <f t="shared" si="4"/>
        <v>41250</v>
      </c>
      <c r="BF158" s="134">
        <f t="shared" si="5"/>
        <v>0</v>
      </c>
      <c r="BG158" s="134">
        <f t="shared" si="6"/>
        <v>0</v>
      </c>
      <c r="BH158" s="134">
        <f t="shared" si="7"/>
        <v>0</v>
      </c>
      <c r="BI158" s="134">
        <f t="shared" si="8"/>
        <v>0</v>
      </c>
      <c r="BJ158" s="13" t="s">
        <v>76</v>
      </c>
      <c r="BK158" s="134">
        <f t="shared" si="9"/>
        <v>41250</v>
      </c>
      <c r="BL158" s="13" t="s">
        <v>118</v>
      </c>
      <c r="BM158" s="133" t="s">
        <v>257</v>
      </c>
    </row>
    <row r="159" spans="2:65" s="1" customFormat="1" ht="16.5" customHeight="1">
      <c r="B159" s="122"/>
      <c r="C159" s="123" t="s">
        <v>258</v>
      </c>
      <c r="D159" s="123" t="s">
        <v>113</v>
      </c>
      <c r="E159" s="124" t="s">
        <v>259</v>
      </c>
      <c r="F159" s="125" t="s">
        <v>260</v>
      </c>
      <c r="G159" s="126" t="s">
        <v>116</v>
      </c>
      <c r="H159" s="199">
        <v>250</v>
      </c>
      <c r="I159" s="128">
        <v>184</v>
      </c>
      <c r="J159" s="128">
        <f t="shared" si="0"/>
        <v>46000</v>
      </c>
      <c r="K159" s="125" t="s">
        <v>117</v>
      </c>
      <c r="L159" s="25"/>
      <c r="M159" s="129" t="s">
        <v>1</v>
      </c>
      <c r="N159" s="130" t="s">
        <v>34</v>
      </c>
      <c r="O159" s="131">
        <v>0</v>
      </c>
      <c r="P159" s="131">
        <f t="shared" si="1"/>
        <v>0</v>
      </c>
      <c r="Q159" s="131">
        <v>0</v>
      </c>
      <c r="R159" s="131">
        <f t="shared" si="2"/>
        <v>0</v>
      </c>
      <c r="S159" s="131">
        <v>0</v>
      </c>
      <c r="T159" s="132">
        <f t="shared" si="3"/>
        <v>0</v>
      </c>
      <c r="AR159" s="133" t="s">
        <v>118</v>
      </c>
      <c r="AT159" s="133" t="s">
        <v>113</v>
      </c>
      <c r="AU159" s="133" t="s">
        <v>76</v>
      </c>
      <c r="AY159" s="13" t="s">
        <v>112</v>
      </c>
      <c r="BE159" s="134">
        <f t="shared" si="4"/>
        <v>46000</v>
      </c>
      <c r="BF159" s="134">
        <f t="shared" si="5"/>
        <v>0</v>
      </c>
      <c r="BG159" s="134">
        <f t="shared" si="6"/>
        <v>0</v>
      </c>
      <c r="BH159" s="134">
        <f t="shared" si="7"/>
        <v>0</v>
      </c>
      <c r="BI159" s="134">
        <f t="shared" si="8"/>
        <v>0</v>
      </c>
      <c r="BJ159" s="13" t="s">
        <v>76</v>
      </c>
      <c r="BK159" s="134">
        <f t="shared" si="9"/>
        <v>46000</v>
      </c>
      <c r="BL159" s="13" t="s">
        <v>118</v>
      </c>
      <c r="BM159" s="133" t="s">
        <v>261</v>
      </c>
    </row>
    <row r="160" spans="2:65" s="1" customFormat="1" ht="16.5" customHeight="1">
      <c r="B160" s="122"/>
      <c r="C160" s="123" t="s">
        <v>262</v>
      </c>
      <c r="D160" s="123" t="s">
        <v>113</v>
      </c>
      <c r="E160" s="124" t="s">
        <v>263</v>
      </c>
      <c r="F160" s="125" t="s">
        <v>264</v>
      </c>
      <c r="G160" s="126" t="s">
        <v>116</v>
      </c>
      <c r="H160" s="199">
        <v>250</v>
      </c>
      <c r="I160" s="128">
        <v>102</v>
      </c>
      <c r="J160" s="128">
        <f t="shared" si="0"/>
        <v>25500</v>
      </c>
      <c r="K160" s="125" t="s">
        <v>117</v>
      </c>
      <c r="L160" s="25"/>
      <c r="M160" s="129" t="s">
        <v>1</v>
      </c>
      <c r="N160" s="130" t="s">
        <v>34</v>
      </c>
      <c r="O160" s="131">
        <v>0</v>
      </c>
      <c r="P160" s="131">
        <f t="shared" si="1"/>
        <v>0</v>
      </c>
      <c r="Q160" s="131">
        <v>0</v>
      </c>
      <c r="R160" s="131">
        <f t="shared" si="2"/>
        <v>0</v>
      </c>
      <c r="S160" s="131">
        <v>0</v>
      </c>
      <c r="T160" s="132">
        <f t="shared" si="3"/>
        <v>0</v>
      </c>
      <c r="AR160" s="133" t="s">
        <v>118</v>
      </c>
      <c r="AT160" s="133" t="s">
        <v>113</v>
      </c>
      <c r="AU160" s="133" t="s">
        <v>76</v>
      </c>
      <c r="AY160" s="13" t="s">
        <v>112</v>
      </c>
      <c r="BE160" s="134">
        <f t="shared" si="4"/>
        <v>25500</v>
      </c>
      <c r="BF160" s="134">
        <f t="shared" si="5"/>
        <v>0</v>
      </c>
      <c r="BG160" s="134">
        <f t="shared" si="6"/>
        <v>0</v>
      </c>
      <c r="BH160" s="134">
        <f t="shared" si="7"/>
        <v>0</v>
      </c>
      <c r="BI160" s="134">
        <f t="shared" si="8"/>
        <v>0</v>
      </c>
      <c r="BJ160" s="13" t="s">
        <v>76</v>
      </c>
      <c r="BK160" s="134">
        <f t="shared" si="9"/>
        <v>25500</v>
      </c>
      <c r="BL160" s="13" t="s">
        <v>118</v>
      </c>
      <c r="BM160" s="133" t="s">
        <v>265</v>
      </c>
    </row>
    <row r="161" spans="2:65" s="1" customFormat="1" ht="16.5" customHeight="1">
      <c r="B161" s="122"/>
      <c r="C161" s="123" t="s">
        <v>266</v>
      </c>
      <c r="D161" s="123" t="s">
        <v>113</v>
      </c>
      <c r="E161" s="124" t="s">
        <v>267</v>
      </c>
      <c r="F161" s="125" t="s">
        <v>268</v>
      </c>
      <c r="G161" s="126" t="s">
        <v>116</v>
      </c>
      <c r="H161" s="199">
        <v>250</v>
      </c>
      <c r="I161" s="128">
        <v>121</v>
      </c>
      <c r="J161" s="128">
        <f t="shared" si="0"/>
        <v>30250</v>
      </c>
      <c r="K161" s="125" t="s">
        <v>117</v>
      </c>
      <c r="L161" s="25"/>
      <c r="M161" s="129" t="s">
        <v>1</v>
      </c>
      <c r="N161" s="130" t="s">
        <v>34</v>
      </c>
      <c r="O161" s="131">
        <v>0</v>
      </c>
      <c r="P161" s="131">
        <f t="shared" si="1"/>
        <v>0</v>
      </c>
      <c r="Q161" s="131">
        <v>0</v>
      </c>
      <c r="R161" s="131">
        <f t="shared" si="2"/>
        <v>0</v>
      </c>
      <c r="S161" s="131">
        <v>0</v>
      </c>
      <c r="T161" s="132">
        <f t="shared" si="3"/>
        <v>0</v>
      </c>
      <c r="AR161" s="133" t="s">
        <v>118</v>
      </c>
      <c r="AT161" s="133" t="s">
        <v>113</v>
      </c>
      <c r="AU161" s="133" t="s">
        <v>76</v>
      </c>
      <c r="AY161" s="13" t="s">
        <v>112</v>
      </c>
      <c r="BE161" s="134">
        <f t="shared" si="4"/>
        <v>30250</v>
      </c>
      <c r="BF161" s="134">
        <f t="shared" si="5"/>
        <v>0</v>
      </c>
      <c r="BG161" s="134">
        <f t="shared" si="6"/>
        <v>0</v>
      </c>
      <c r="BH161" s="134">
        <f t="shared" si="7"/>
        <v>0</v>
      </c>
      <c r="BI161" s="134">
        <f t="shared" si="8"/>
        <v>0</v>
      </c>
      <c r="BJ161" s="13" t="s">
        <v>76</v>
      </c>
      <c r="BK161" s="134">
        <f t="shared" si="9"/>
        <v>30250</v>
      </c>
      <c r="BL161" s="13" t="s">
        <v>118</v>
      </c>
      <c r="BM161" s="133" t="s">
        <v>269</v>
      </c>
    </row>
    <row r="162" spans="2:65" s="1" customFormat="1" ht="16.5" customHeight="1">
      <c r="B162" s="122"/>
      <c r="C162" s="123" t="s">
        <v>270</v>
      </c>
      <c r="D162" s="123" t="s">
        <v>113</v>
      </c>
      <c r="E162" s="124" t="s">
        <v>271</v>
      </c>
      <c r="F162" s="125" t="s">
        <v>272</v>
      </c>
      <c r="G162" s="126" t="s">
        <v>116</v>
      </c>
      <c r="H162" s="199">
        <v>250</v>
      </c>
      <c r="I162" s="128">
        <v>184</v>
      </c>
      <c r="J162" s="128">
        <f t="shared" si="0"/>
        <v>46000</v>
      </c>
      <c r="K162" s="125" t="s">
        <v>117</v>
      </c>
      <c r="L162" s="25"/>
      <c r="M162" s="129" t="s">
        <v>1</v>
      </c>
      <c r="N162" s="130" t="s">
        <v>34</v>
      </c>
      <c r="O162" s="131">
        <v>0</v>
      </c>
      <c r="P162" s="131">
        <f t="shared" si="1"/>
        <v>0</v>
      </c>
      <c r="Q162" s="131">
        <v>0</v>
      </c>
      <c r="R162" s="131">
        <f t="shared" si="2"/>
        <v>0</v>
      </c>
      <c r="S162" s="131">
        <v>0</v>
      </c>
      <c r="T162" s="132">
        <f t="shared" si="3"/>
        <v>0</v>
      </c>
      <c r="AR162" s="133" t="s">
        <v>118</v>
      </c>
      <c r="AT162" s="133" t="s">
        <v>113</v>
      </c>
      <c r="AU162" s="133" t="s">
        <v>76</v>
      </c>
      <c r="AY162" s="13" t="s">
        <v>112</v>
      </c>
      <c r="BE162" s="134">
        <f t="shared" si="4"/>
        <v>46000</v>
      </c>
      <c r="BF162" s="134">
        <f t="shared" si="5"/>
        <v>0</v>
      </c>
      <c r="BG162" s="134">
        <f t="shared" si="6"/>
        <v>0</v>
      </c>
      <c r="BH162" s="134">
        <f t="shared" si="7"/>
        <v>0</v>
      </c>
      <c r="BI162" s="134">
        <f t="shared" si="8"/>
        <v>0</v>
      </c>
      <c r="BJ162" s="13" t="s">
        <v>76</v>
      </c>
      <c r="BK162" s="134">
        <f t="shared" si="9"/>
        <v>46000</v>
      </c>
      <c r="BL162" s="13" t="s">
        <v>118</v>
      </c>
      <c r="BM162" s="133" t="s">
        <v>273</v>
      </c>
    </row>
    <row r="163" spans="2:65" s="1" customFormat="1" ht="16.5" customHeight="1">
      <c r="B163" s="122"/>
      <c r="C163" s="123" t="s">
        <v>274</v>
      </c>
      <c r="D163" s="123" t="s">
        <v>113</v>
      </c>
      <c r="E163" s="124" t="s">
        <v>275</v>
      </c>
      <c r="F163" s="125" t="s">
        <v>276</v>
      </c>
      <c r="G163" s="126" t="s">
        <v>116</v>
      </c>
      <c r="H163" s="199">
        <v>250</v>
      </c>
      <c r="I163" s="128">
        <v>233</v>
      </c>
      <c r="J163" s="128">
        <f t="shared" si="0"/>
        <v>58250</v>
      </c>
      <c r="K163" s="125" t="s">
        <v>117</v>
      </c>
      <c r="L163" s="25"/>
      <c r="M163" s="129" t="s">
        <v>1</v>
      </c>
      <c r="N163" s="130" t="s">
        <v>34</v>
      </c>
      <c r="O163" s="131">
        <v>0</v>
      </c>
      <c r="P163" s="131">
        <f t="shared" si="1"/>
        <v>0</v>
      </c>
      <c r="Q163" s="131">
        <v>0</v>
      </c>
      <c r="R163" s="131">
        <f t="shared" si="2"/>
        <v>0</v>
      </c>
      <c r="S163" s="131">
        <v>0</v>
      </c>
      <c r="T163" s="132">
        <f t="shared" si="3"/>
        <v>0</v>
      </c>
      <c r="AR163" s="133" t="s">
        <v>118</v>
      </c>
      <c r="AT163" s="133" t="s">
        <v>113</v>
      </c>
      <c r="AU163" s="133" t="s">
        <v>76</v>
      </c>
      <c r="AY163" s="13" t="s">
        <v>112</v>
      </c>
      <c r="BE163" s="134">
        <f t="shared" si="4"/>
        <v>58250</v>
      </c>
      <c r="BF163" s="134">
        <f t="shared" si="5"/>
        <v>0</v>
      </c>
      <c r="BG163" s="134">
        <f t="shared" si="6"/>
        <v>0</v>
      </c>
      <c r="BH163" s="134">
        <f t="shared" si="7"/>
        <v>0</v>
      </c>
      <c r="BI163" s="134">
        <f t="shared" si="8"/>
        <v>0</v>
      </c>
      <c r="BJ163" s="13" t="s">
        <v>76</v>
      </c>
      <c r="BK163" s="134">
        <f t="shared" si="9"/>
        <v>58250</v>
      </c>
      <c r="BL163" s="13" t="s">
        <v>118</v>
      </c>
      <c r="BM163" s="133" t="s">
        <v>277</v>
      </c>
    </row>
    <row r="164" spans="2:65" s="1" customFormat="1" ht="16.5" customHeight="1">
      <c r="B164" s="122"/>
      <c r="C164" s="123" t="s">
        <v>278</v>
      </c>
      <c r="D164" s="123" t="s">
        <v>113</v>
      </c>
      <c r="E164" s="124" t="s">
        <v>279</v>
      </c>
      <c r="F164" s="125" t="s">
        <v>280</v>
      </c>
      <c r="G164" s="126" t="s">
        <v>116</v>
      </c>
      <c r="H164" s="199">
        <v>250</v>
      </c>
      <c r="I164" s="128">
        <v>367</v>
      </c>
      <c r="J164" s="128">
        <f t="shared" si="0"/>
        <v>91750</v>
      </c>
      <c r="K164" s="125" t="s">
        <v>117</v>
      </c>
      <c r="L164" s="25"/>
      <c r="M164" s="129" t="s">
        <v>1</v>
      </c>
      <c r="N164" s="130" t="s">
        <v>34</v>
      </c>
      <c r="O164" s="131">
        <v>0</v>
      </c>
      <c r="P164" s="131">
        <f t="shared" si="1"/>
        <v>0</v>
      </c>
      <c r="Q164" s="131">
        <v>0</v>
      </c>
      <c r="R164" s="131">
        <f t="shared" si="2"/>
        <v>0</v>
      </c>
      <c r="S164" s="131">
        <v>0</v>
      </c>
      <c r="T164" s="132">
        <f t="shared" si="3"/>
        <v>0</v>
      </c>
      <c r="AR164" s="133" t="s">
        <v>118</v>
      </c>
      <c r="AT164" s="133" t="s">
        <v>113</v>
      </c>
      <c r="AU164" s="133" t="s">
        <v>76</v>
      </c>
      <c r="AY164" s="13" t="s">
        <v>112</v>
      </c>
      <c r="BE164" s="134">
        <f t="shared" si="4"/>
        <v>91750</v>
      </c>
      <c r="BF164" s="134">
        <f t="shared" si="5"/>
        <v>0</v>
      </c>
      <c r="BG164" s="134">
        <f t="shared" si="6"/>
        <v>0</v>
      </c>
      <c r="BH164" s="134">
        <f t="shared" si="7"/>
        <v>0</v>
      </c>
      <c r="BI164" s="134">
        <f t="shared" si="8"/>
        <v>0</v>
      </c>
      <c r="BJ164" s="13" t="s">
        <v>76</v>
      </c>
      <c r="BK164" s="134">
        <f t="shared" si="9"/>
        <v>91750</v>
      </c>
      <c r="BL164" s="13" t="s">
        <v>118</v>
      </c>
      <c r="BM164" s="133" t="s">
        <v>281</v>
      </c>
    </row>
    <row r="165" spans="2:65" s="1" customFormat="1" ht="16.5" customHeight="1">
      <c r="B165" s="122"/>
      <c r="C165" s="123" t="s">
        <v>282</v>
      </c>
      <c r="D165" s="123" t="s">
        <v>113</v>
      </c>
      <c r="E165" s="124" t="s">
        <v>283</v>
      </c>
      <c r="F165" s="125" t="s">
        <v>284</v>
      </c>
      <c r="G165" s="126" t="s">
        <v>116</v>
      </c>
      <c r="H165" s="199">
        <v>250</v>
      </c>
      <c r="I165" s="128">
        <v>388</v>
      </c>
      <c r="J165" s="128">
        <f t="shared" si="0"/>
        <v>97000</v>
      </c>
      <c r="K165" s="125" t="s">
        <v>117</v>
      </c>
      <c r="L165" s="25"/>
      <c r="M165" s="129" t="s">
        <v>1</v>
      </c>
      <c r="N165" s="130" t="s">
        <v>34</v>
      </c>
      <c r="O165" s="131">
        <v>0</v>
      </c>
      <c r="P165" s="131">
        <f t="shared" si="1"/>
        <v>0</v>
      </c>
      <c r="Q165" s="131">
        <v>0</v>
      </c>
      <c r="R165" s="131">
        <f t="shared" si="2"/>
        <v>0</v>
      </c>
      <c r="S165" s="131">
        <v>0</v>
      </c>
      <c r="T165" s="132">
        <f t="shared" si="3"/>
        <v>0</v>
      </c>
      <c r="AR165" s="133" t="s">
        <v>118</v>
      </c>
      <c r="AT165" s="133" t="s">
        <v>113</v>
      </c>
      <c r="AU165" s="133" t="s">
        <v>76</v>
      </c>
      <c r="AY165" s="13" t="s">
        <v>112</v>
      </c>
      <c r="BE165" s="134">
        <f t="shared" si="4"/>
        <v>97000</v>
      </c>
      <c r="BF165" s="134">
        <f t="shared" si="5"/>
        <v>0</v>
      </c>
      <c r="BG165" s="134">
        <f t="shared" si="6"/>
        <v>0</v>
      </c>
      <c r="BH165" s="134">
        <f t="shared" si="7"/>
        <v>0</v>
      </c>
      <c r="BI165" s="134">
        <f t="shared" si="8"/>
        <v>0</v>
      </c>
      <c r="BJ165" s="13" t="s">
        <v>76</v>
      </c>
      <c r="BK165" s="134">
        <f t="shared" si="9"/>
        <v>97000</v>
      </c>
      <c r="BL165" s="13" t="s">
        <v>118</v>
      </c>
      <c r="BM165" s="133" t="s">
        <v>285</v>
      </c>
    </row>
    <row r="166" spans="2:65" s="1" customFormat="1" ht="16.5" customHeight="1">
      <c r="B166" s="122"/>
      <c r="C166" s="123" t="s">
        <v>286</v>
      </c>
      <c r="D166" s="123" t="s">
        <v>113</v>
      </c>
      <c r="E166" s="124" t="s">
        <v>287</v>
      </c>
      <c r="F166" s="125" t="s">
        <v>288</v>
      </c>
      <c r="G166" s="126" t="s">
        <v>116</v>
      </c>
      <c r="H166" s="199">
        <v>250</v>
      </c>
      <c r="I166" s="128">
        <v>165</v>
      </c>
      <c r="J166" s="128">
        <f t="shared" si="0"/>
        <v>41250</v>
      </c>
      <c r="K166" s="125" t="s">
        <v>117</v>
      </c>
      <c r="L166" s="25"/>
      <c r="M166" s="129" t="s">
        <v>1</v>
      </c>
      <c r="N166" s="130" t="s">
        <v>34</v>
      </c>
      <c r="O166" s="131">
        <v>0</v>
      </c>
      <c r="P166" s="131">
        <f t="shared" si="1"/>
        <v>0</v>
      </c>
      <c r="Q166" s="131">
        <v>0</v>
      </c>
      <c r="R166" s="131">
        <f t="shared" si="2"/>
        <v>0</v>
      </c>
      <c r="S166" s="131">
        <v>0</v>
      </c>
      <c r="T166" s="132">
        <f t="shared" si="3"/>
        <v>0</v>
      </c>
      <c r="AR166" s="133" t="s">
        <v>118</v>
      </c>
      <c r="AT166" s="133" t="s">
        <v>113</v>
      </c>
      <c r="AU166" s="133" t="s">
        <v>76</v>
      </c>
      <c r="AY166" s="13" t="s">
        <v>112</v>
      </c>
      <c r="BE166" s="134">
        <f t="shared" si="4"/>
        <v>41250</v>
      </c>
      <c r="BF166" s="134">
        <f t="shared" si="5"/>
        <v>0</v>
      </c>
      <c r="BG166" s="134">
        <f t="shared" si="6"/>
        <v>0</v>
      </c>
      <c r="BH166" s="134">
        <f t="shared" si="7"/>
        <v>0</v>
      </c>
      <c r="BI166" s="134">
        <f t="shared" si="8"/>
        <v>0</v>
      </c>
      <c r="BJ166" s="13" t="s">
        <v>76</v>
      </c>
      <c r="BK166" s="134">
        <f t="shared" si="9"/>
        <v>41250</v>
      </c>
      <c r="BL166" s="13" t="s">
        <v>118</v>
      </c>
      <c r="BM166" s="133" t="s">
        <v>289</v>
      </c>
    </row>
    <row r="167" spans="2:65" s="1" customFormat="1" ht="16.5" customHeight="1">
      <c r="B167" s="122"/>
      <c r="C167" s="123" t="s">
        <v>290</v>
      </c>
      <c r="D167" s="123" t="s">
        <v>113</v>
      </c>
      <c r="E167" s="124" t="s">
        <v>291</v>
      </c>
      <c r="F167" s="125" t="s">
        <v>292</v>
      </c>
      <c r="G167" s="126" t="s">
        <v>116</v>
      </c>
      <c r="H167" s="199">
        <v>250</v>
      </c>
      <c r="I167" s="128">
        <v>167</v>
      </c>
      <c r="J167" s="128">
        <f t="shared" si="0"/>
        <v>41750</v>
      </c>
      <c r="K167" s="125" t="s">
        <v>117</v>
      </c>
      <c r="L167" s="25"/>
      <c r="M167" s="129" t="s">
        <v>1</v>
      </c>
      <c r="N167" s="130" t="s">
        <v>34</v>
      </c>
      <c r="O167" s="131">
        <v>0</v>
      </c>
      <c r="P167" s="131">
        <f t="shared" si="1"/>
        <v>0</v>
      </c>
      <c r="Q167" s="131">
        <v>0</v>
      </c>
      <c r="R167" s="131">
        <f t="shared" si="2"/>
        <v>0</v>
      </c>
      <c r="S167" s="131">
        <v>0</v>
      </c>
      <c r="T167" s="132">
        <f t="shared" si="3"/>
        <v>0</v>
      </c>
      <c r="AR167" s="133" t="s">
        <v>118</v>
      </c>
      <c r="AT167" s="133" t="s">
        <v>113</v>
      </c>
      <c r="AU167" s="133" t="s">
        <v>76</v>
      </c>
      <c r="AY167" s="13" t="s">
        <v>112</v>
      </c>
      <c r="BE167" s="134">
        <f t="shared" si="4"/>
        <v>41750</v>
      </c>
      <c r="BF167" s="134">
        <f t="shared" si="5"/>
        <v>0</v>
      </c>
      <c r="BG167" s="134">
        <f t="shared" si="6"/>
        <v>0</v>
      </c>
      <c r="BH167" s="134">
        <f t="shared" si="7"/>
        <v>0</v>
      </c>
      <c r="BI167" s="134">
        <f t="shared" si="8"/>
        <v>0</v>
      </c>
      <c r="BJ167" s="13" t="s">
        <v>76</v>
      </c>
      <c r="BK167" s="134">
        <f t="shared" si="9"/>
        <v>41750</v>
      </c>
      <c r="BL167" s="13" t="s">
        <v>118</v>
      </c>
      <c r="BM167" s="133" t="s">
        <v>293</v>
      </c>
    </row>
    <row r="168" spans="2:65" s="1" customFormat="1" ht="21.75" customHeight="1">
      <c r="B168" s="122"/>
      <c r="C168" s="123" t="s">
        <v>294</v>
      </c>
      <c r="D168" s="123" t="s">
        <v>113</v>
      </c>
      <c r="E168" s="124" t="s">
        <v>295</v>
      </c>
      <c r="F168" s="125" t="s">
        <v>296</v>
      </c>
      <c r="G168" s="126" t="s">
        <v>116</v>
      </c>
      <c r="H168" s="199">
        <v>250</v>
      </c>
      <c r="I168" s="128">
        <v>181</v>
      </c>
      <c r="J168" s="128">
        <f t="shared" si="0"/>
        <v>45250</v>
      </c>
      <c r="K168" s="125" t="s">
        <v>117</v>
      </c>
      <c r="L168" s="25"/>
      <c r="M168" s="129" t="s">
        <v>1</v>
      </c>
      <c r="N168" s="130" t="s">
        <v>34</v>
      </c>
      <c r="O168" s="131">
        <v>0</v>
      </c>
      <c r="P168" s="131">
        <f t="shared" si="1"/>
        <v>0</v>
      </c>
      <c r="Q168" s="131">
        <v>0</v>
      </c>
      <c r="R168" s="131">
        <f t="shared" si="2"/>
        <v>0</v>
      </c>
      <c r="S168" s="131">
        <v>0</v>
      </c>
      <c r="T168" s="132">
        <f t="shared" si="3"/>
        <v>0</v>
      </c>
      <c r="AR168" s="133" t="s">
        <v>118</v>
      </c>
      <c r="AT168" s="133" t="s">
        <v>113</v>
      </c>
      <c r="AU168" s="133" t="s">
        <v>76</v>
      </c>
      <c r="AY168" s="13" t="s">
        <v>112</v>
      </c>
      <c r="BE168" s="134">
        <f t="shared" si="4"/>
        <v>45250</v>
      </c>
      <c r="BF168" s="134">
        <f t="shared" si="5"/>
        <v>0</v>
      </c>
      <c r="BG168" s="134">
        <f t="shared" si="6"/>
        <v>0</v>
      </c>
      <c r="BH168" s="134">
        <f t="shared" si="7"/>
        <v>0</v>
      </c>
      <c r="BI168" s="134">
        <f t="shared" si="8"/>
        <v>0</v>
      </c>
      <c r="BJ168" s="13" t="s">
        <v>76</v>
      </c>
      <c r="BK168" s="134">
        <f t="shared" si="9"/>
        <v>45250</v>
      </c>
      <c r="BL168" s="13" t="s">
        <v>118</v>
      </c>
      <c r="BM168" s="133" t="s">
        <v>297</v>
      </c>
    </row>
    <row r="169" spans="2:65" s="1" customFormat="1" ht="16.5" customHeight="1">
      <c r="B169" s="122"/>
      <c r="C169" s="123" t="s">
        <v>298</v>
      </c>
      <c r="D169" s="123" t="s">
        <v>113</v>
      </c>
      <c r="E169" s="124" t="s">
        <v>299</v>
      </c>
      <c r="F169" s="125" t="s">
        <v>300</v>
      </c>
      <c r="G169" s="126" t="s">
        <v>116</v>
      </c>
      <c r="H169" s="199">
        <v>250</v>
      </c>
      <c r="I169" s="128">
        <v>165</v>
      </c>
      <c r="J169" s="128">
        <f t="shared" si="0"/>
        <v>41250</v>
      </c>
      <c r="K169" s="125" t="s">
        <v>117</v>
      </c>
      <c r="L169" s="25"/>
      <c r="M169" s="129" t="s">
        <v>1</v>
      </c>
      <c r="N169" s="130" t="s">
        <v>34</v>
      </c>
      <c r="O169" s="131">
        <v>0</v>
      </c>
      <c r="P169" s="131">
        <f t="shared" si="1"/>
        <v>0</v>
      </c>
      <c r="Q169" s="131">
        <v>0</v>
      </c>
      <c r="R169" s="131">
        <f t="shared" si="2"/>
        <v>0</v>
      </c>
      <c r="S169" s="131">
        <v>0</v>
      </c>
      <c r="T169" s="132">
        <f t="shared" si="3"/>
        <v>0</v>
      </c>
      <c r="AR169" s="133" t="s">
        <v>118</v>
      </c>
      <c r="AT169" s="133" t="s">
        <v>113</v>
      </c>
      <c r="AU169" s="133" t="s">
        <v>76</v>
      </c>
      <c r="AY169" s="13" t="s">
        <v>112</v>
      </c>
      <c r="BE169" s="134">
        <f t="shared" si="4"/>
        <v>41250</v>
      </c>
      <c r="BF169" s="134">
        <f t="shared" si="5"/>
        <v>0</v>
      </c>
      <c r="BG169" s="134">
        <f t="shared" si="6"/>
        <v>0</v>
      </c>
      <c r="BH169" s="134">
        <f t="shared" si="7"/>
        <v>0</v>
      </c>
      <c r="BI169" s="134">
        <f t="shared" si="8"/>
        <v>0</v>
      </c>
      <c r="BJ169" s="13" t="s">
        <v>76</v>
      </c>
      <c r="BK169" s="134">
        <f t="shared" si="9"/>
        <v>41250</v>
      </c>
      <c r="BL169" s="13" t="s">
        <v>118</v>
      </c>
      <c r="BM169" s="133" t="s">
        <v>301</v>
      </c>
    </row>
    <row r="170" spans="2:65" s="1" customFormat="1" ht="16.5" customHeight="1">
      <c r="B170" s="122"/>
      <c r="C170" s="123" t="s">
        <v>302</v>
      </c>
      <c r="D170" s="123" t="s">
        <v>113</v>
      </c>
      <c r="E170" s="124" t="s">
        <v>303</v>
      </c>
      <c r="F170" s="125" t="s">
        <v>304</v>
      </c>
      <c r="G170" s="126" t="s">
        <v>116</v>
      </c>
      <c r="H170" s="199">
        <v>250</v>
      </c>
      <c r="I170" s="128">
        <v>184</v>
      </c>
      <c r="J170" s="128">
        <f t="shared" si="0"/>
        <v>46000</v>
      </c>
      <c r="K170" s="125" t="s">
        <v>117</v>
      </c>
      <c r="L170" s="25"/>
      <c r="M170" s="129" t="s">
        <v>1</v>
      </c>
      <c r="N170" s="130" t="s">
        <v>34</v>
      </c>
      <c r="O170" s="131">
        <v>0</v>
      </c>
      <c r="P170" s="131">
        <f t="shared" si="1"/>
        <v>0</v>
      </c>
      <c r="Q170" s="131">
        <v>0</v>
      </c>
      <c r="R170" s="131">
        <f t="shared" si="2"/>
        <v>0</v>
      </c>
      <c r="S170" s="131">
        <v>0</v>
      </c>
      <c r="T170" s="132">
        <f t="shared" si="3"/>
        <v>0</v>
      </c>
      <c r="AR170" s="133" t="s">
        <v>118</v>
      </c>
      <c r="AT170" s="133" t="s">
        <v>113</v>
      </c>
      <c r="AU170" s="133" t="s">
        <v>76</v>
      </c>
      <c r="AY170" s="13" t="s">
        <v>112</v>
      </c>
      <c r="BE170" s="134">
        <f t="shared" si="4"/>
        <v>46000</v>
      </c>
      <c r="BF170" s="134">
        <f t="shared" si="5"/>
        <v>0</v>
      </c>
      <c r="BG170" s="134">
        <f t="shared" si="6"/>
        <v>0</v>
      </c>
      <c r="BH170" s="134">
        <f t="shared" si="7"/>
        <v>0</v>
      </c>
      <c r="BI170" s="134">
        <f t="shared" si="8"/>
        <v>0</v>
      </c>
      <c r="BJ170" s="13" t="s">
        <v>76</v>
      </c>
      <c r="BK170" s="134">
        <f t="shared" si="9"/>
        <v>46000</v>
      </c>
      <c r="BL170" s="13" t="s">
        <v>118</v>
      </c>
      <c r="BM170" s="133" t="s">
        <v>305</v>
      </c>
    </row>
    <row r="171" spans="2:65" s="1" customFormat="1" ht="21.75" customHeight="1">
      <c r="B171" s="122"/>
      <c r="C171" s="123" t="s">
        <v>306</v>
      </c>
      <c r="D171" s="123" t="s">
        <v>113</v>
      </c>
      <c r="E171" s="124" t="s">
        <v>307</v>
      </c>
      <c r="F171" s="125" t="s">
        <v>308</v>
      </c>
      <c r="G171" s="126" t="s">
        <v>116</v>
      </c>
      <c r="H171" s="199">
        <v>250</v>
      </c>
      <c r="I171" s="128">
        <v>274</v>
      </c>
      <c r="J171" s="128">
        <f t="shared" si="0"/>
        <v>68500</v>
      </c>
      <c r="K171" s="125" t="s">
        <v>117</v>
      </c>
      <c r="L171" s="25"/>
      <c r="M171" s="129" t="s">
        <v>1</v>
      </c>
      <c r="N171" s="130" t="s">
        <v>34</v>
      </c>
      <c r="O171" s="131">
        <v>0</v>
      </c>
      <c r="P171" s="131">
        <f t="shared" si="1"/>
        <v>0</v>
      </c>
      <c r="Q171" s="131">
        <v>0</v>
      </c>
      <c r="R171" s="131">
        <f t="shared" si="2"/>
        <v>0</v>
      </c>
      <c r="S171" s="131">
        <v>0</v>
      </c>
      <c r="T171" s="132">
        <f t="shared" si="3"/>
        <v>0</v>
      </c>
      <c r="AR171" s="133" t="s">
        <v>118</v>
      </c>
      <c r="AT171" s="133" t="s">
        <v>113</v>
      </c>
      <c r="AU171" s="133" t="s">
        <v>76</v>
      </c>
      <c r="AY171" s="13" t="s">
        <v>112</v>
      </c>
      <c r="BE171" s="134">
        <f t="shared" si="4"/>
        <v>68500</v>
      </c>
      <c r="BF171" s="134">
        <f t="shared" si="5"/>
        <v>0</v>
      </c>
      <c r="BG171" s="134">
        <f t="shared" si="6"/>
        <v>0</v>
      </c>
      <c r="BH171" s="134">
        <f t="shared" si="7"/>
        <v>0</v>
      </c>
      <c r="BI171" s="134">
        <f t="shared" si="8"/>
        <v>0</v>
      </c>
      <c r="BJ171" s="13" t="s">
        <v>76</v>
      </c>
      <c r="BK171" s="134">
        <f t="shared" si="9"/>
        <v>68500</v>
      </c>
      <c r="BL171" s="13" t="s">
        <v>118</v>
      </c>
      <c r="BM171" s="133" t="s">
        <v>309</v>
      </c>
    </row>
    <row r="172" spans="2:65" s="1" customFormat="1" ht="16.5" customHeight="1">
      <c r="B172" s="122"/>
      <c r="C172" s="123" t="s">
        <v>310</v>
      </c>
      <c r="D172" s="123" t="s">
        <v>113</v>
      </c>
      <c r="E172" s="124" t="s">
        <v>311</v>
      </c>
      <c r="F172" s="125" t="s">
        <v>312</v>
      </c>
      <c r="G172" s="126" t="s">
        <v>116</v>
      </c>
      <c r="H172" s="199">
        <v>250</v>
      </c>
      <c r="I172" s="128">
        <v>165</v>
      </c>
      <c r="J172" s="128">
        <f t="shared" si="0"/>
        <v>41250</v>
      </c>
      <c r="K172" s="125" t="s">
        <v>117</v>
      </c>
      <c r="L172" s="25"/>
      <c r="M172" s="129" t="s">
        <v>1</v>
      </c>
      <c r="N172" s="130" t="s">
        <v>34</v>
      </c>
      <c r="O172" s="131">
        <v>0</v>
      </c>
      <c r="P172" s="131">
        <f t="shared" si="1"/>
        <v>0</v>
      </c>
      <c r="Q172" s="131">
        <v>0</v>
      </c>
      <c r="R172" s="131">
        <f t="shared" si="2"/>
        <v>0</v>
      </c>
      <c r="S172" s="131">
        <v>0</v>
      </c>
      <c r="T172" s="132">
        <f t="shared" si="3"/>
        <v>0</v>
      </c>
      <c r="AR172" s="133" t="s">
        <v>118</v>
      </c>
      <c r="AT172" s="133" t="s">
        <v>113</v>
      </c>
      <c r="AU172" s="133" t="s">
        <v>76</v>
      </c>
      <c r="AY172" s="13" t="s">
        <v>112</v>
      </c>
      <c r="BE172" s="134">
        <f t="shared" si="4"/>
        <v>41250</v>
      </c>
      <c r="BF172" s="134">
        <f t="shared" si="5"/>
        <v>0</v>
      </c>
      <c r="BG172" s="134">
        <f t="shared" si="6"/>
        <v>0</v>
      </c>
      <c r="BH172" s="134">
        <f t="shared" si="7"/>
        <v>0</v>
      </c>
      <c r="BI172" s="134">
        <f t="shared" si="8"/>
        <v>0</v>
      </c>
      <c r="BJ172" s="13" t="s">
        <v>76</v>
      </c>
      <c r="BK172" s="134">
        <f t="shared" si="9"/>
        <v>41250</v>
      </c>
      <c r="BL172" s="13" t="s">
        <v>118</v>
      </c>
      <c r="BM172" s="133" t="s">
        <v>313</v>
      </c>
    </row>
    <row r="173" spans="2:65" s="1" customFormat="1" ht="16.5" customHeight="1">
      <c r="B173" s="122"/>
      <c r="C173" s="123" t="s">
        <v>314</v>
      </c>
      <c r="D173" s="123" t="s">
        <v>113</v>
      </c>
      <c r="E173" s="124" t="s">
        <v>315</v>
      </c>
      <c r="F173" s="125" t="s">
        <v>316</v>
      </c>
      <c r="G173" s="126" t="s">
        <v>116</v>
      </c>
      <c r="H173" s="199">
        <v>500</v>
      </c>
      <c r="I173" s="128">
        <v>184</v>
      </c>
      <c r="J173" s="128">
        <f t="shared" si="0"/>
        <v>92000</v>
      </c>
      <c r="K173" s="125" t="s">
        <v>117</v>
      </c>
      <c r="L173" s="25"/>
      <c r="M173" s="129" t="s">
        <v>1</v>
      </c>
      <c r="N173" s="130" t="s">
        <v>34</v>
      </c>
      <c r="O173" s="131">
        <v>0</v>
      </c>
      <c r="P173" s="131">
        <f t="shared" si="1"/>
        <v>0</v>
      </c>
      <c r="Q173" s="131">
        <v>0</v>
      </c>
      <c r="R173" s="131">
        <f t="shared" si="2"/>
        <v>0</v>
      </c>
      <c r="S173" s="131">
        <v>0</v>
      </c>
      <c r="T173" s="132">
        <f t="shared" si="3"/>
        <v>0</v>
      </c>
      <c r="AR173" s="133" t="s">
        <v>118</v>
      </c>
      <c r="AT173" s="133" t="s">
        <v>113</v>
      </c>
      <c r="AU173" s="133" t="s">
        <v>76</v>
      </c>
      <c r="AY173" s="13" t="s">
        <v>112</v>
      </c>
      <c r="BE173" s="134">
        <f t="shared" si="4"/>
        <v>92000</v>
      </c>
      <c r="BF173" s="134">
        <f t="shared" si="5"/>
        <v>0</v>
      </c>
      <c r="BG173" s="134">
        <f t="shared" si="6"/>
        <v>0</v>
      </c>
      <c r="BH173" s="134">
        <f t="shared" si="7"/>
        <v>0</v>
      </c>
      <c r="BI173" s="134">
        <f t="shared" si="8"/>
        <v>0</v>
      </c>
      <c r="BJ173" s="13" t="s">
        <v>76</v>
      </c>
      <c r="BK173" s="134">
        <f t="shared" si="9"/>
        <v>92000</v>
      </c>
      <c r="BL173" s="13" t="s">
        <v>118</v>
      </c>
      <c r="BM173" s="133" t="s">
        <v>317</v>
      </c>
    </row>
    <row r="174" spans="2:65" s="1" customFormat="1" ht="16.5" customHeight="1">
      <c r="B174" s="122"/>
      <c r="C174" s="123" t="s">
        <v>318</v>
      </c>
      <c r="D174" s="123" t="s">
        <v>113</v>
      </c>
      <c r="E174" s="124" t="s">
        <v>319</v>
      </c>
      <c r="F174" s="125" t="s">
        <v>320</v>
      </c>
      <c r="G174" s="126" t="s">
        <v>116</v>
      </c>
      <c r="H174" s="199">
        <v>250</v>
      </c>
      <c r="I174" s="128">
        <v>204</v>
      </c>
      <c r="J174" s="128">
        <f t="shared" si="0"/>
        <v>51000</v>
      </c>
      <c r="K174" s="125" t="s">
        <v>117</v>
      </c>
      <c r="L174" s="25"/>
      <c r="M174" s="129" t="s">
        <v>1</v>
      </c>
      <c r="N174" s="130" t="s">
        <v>34</v>
      </c>
      <c r="O174" s="131">
        <v>0</v>
      </c>
      <c r="P174" s="131">
        <f t="shared" si="1"/>
        <v>0</v>
      </c>
      <c r="Q174" s="131">
        <v>0</v>
      </c>
      <c r="R174" s="131">
        <f t="shared" si="2"/>
        <v>0</v>
      </c>
      <c r="S174" s="131">
        <v>0</v>
      </c>
      <c r="T174" s="132">
        <f t="shared" si="3"/>
        <v>0</v>
      </c>
      <c r="AR174" s="133" t="s">
        <v>118</v>
      </c>
      <c r="AT174" s="133" t="s">
        <v>113</v>
      </c>
      <c r="AU174" s="133" t="s">
        <v>76</v>
      </c>
      <c r="AY174" s="13" t="s">
        <v>112</v>
      </c>
      <c r="BE174" s="134">
        <f t="shared" si="4"/>
        <v>51000</v>
      </c>
      <c r="BF174" s="134">
        <f t="shared" si="5"/>
        <v>0</v>
      </c>
      <c r="BG174" s="134">
        <f t="shared" si="6"/>
        <v>0</v>
      </c>
      <c r="BH174" s="134">
        <f t="shared" si="7"/>
        <v>0</v>
      </c>
      <c r="BI174" s="134">
        <f t="shared" si="8"/>
        <v>0</v>
      </c>
      <c r="BJ174" s="13" t="s">
        <v>76</v>
      </c>
      <c r="BK174" s="134">
        <f t="shared" si="9"/>
        <v>51000</v>
      </c>
      <c r="BL174" s="13" t="s">
        <v>118</v>
      </c>
      <c r="BM174" s="133" t="s">
        <v>321</v>
      </c>
    </row>
    <row r="175" spans="2:65" s="1" customFormat="1" ht="16.5" customHeight="1">
      <c r="B175" s="122"/>
      <c r="C175" s="123" t="s">
        <v>322</v>
      </c>
      <c r="D175" s="123" t="s">
        <v>113</v>
      </c>
      <c r="E175" s="124" t="s">
        <v>323</v>
      </c>
      <c r="F175" s="125" t="s">
        <v>324</v>
      </c>
      <c r="G175" s="126" t="s">
        <v>116</v>
      </c>
      <c r="H175" s="199">
        <v>250</v>
      </c>
      <c r="I175" s="128">
        <v>121</v>
      </c>
      <c r="J175" s="128">
        <f t="shared" si="0"/>
        <v>30250</v>
      </c>
      <c r="K175" s="125" t="s">
        <v>117</v>
      </c>
      <c r="L175" s="25"/>
      <c r="M175" s="129" t="s">
        <v>1</v>
      </c>
      <c r="N175" s="130" t="s">
        <v>34</v>
      </c>
      <c r="O175" s="131">
        <v>0</v>
      </c>
      <c r="P175" s="131">
        <f t="shared" si="1"/>
        <v>0</v>
      </c>
      <c r="Q175" s="131">
        <v>0</v>
      </c>
      <c r="R175" s="131">
        <f t="shared" si="2"/>
        <v>0</v>
      </c>
      <c r="S175" s="131">
        <v>0</v>
      </c>
      <c r="T175" s="132">
        <f t="shared" si="3"/>
        <v>0</v>
      </c>
      <c r="AR175" s="133" t="s">
        <v>118</v>
      </c>
      <c r="AT175" s="133" t="s">
        <v>113</v>
      </c>
      <c r="AU175" s="133" t="s">
        <v>76</v>
      </c>
      <c r="AY175" s="13" t="s">
        <v>112</v>
      </c>
      <c r="BE175" s="134">
        <f t="shared" si="4"/>
        <v>30250</v>
      </c>
      <c r="BF175" s="134">
        <f t="shared" si="5"/>
        <v>0</v>
      </c>
      <c r="BG175" s="134">
        <f t="shared" si="6"/>
        <v>0</v>
      </c>
      <c r="BH175" s="134">
        <f t="shared" si="7"/>
        <v>0</v>
      </c>
      <c r="BI175" s="134">
        <f t="shared" si="8"/>
        <v>0</v>
      </c>
      <c r="BJ175" s="13" t="s">
        <v>76</v>
      </c>
      <c r="BK175" s="134">
        <f t="shared" si="9"/>
        <v>30250</v>
      </c>
      <c r="BL175" s="13" t="s">
        <v>118</v>
      </c>
      <c r="BM175" s="133" t="s">
        <v>325</v>
      </c>
    </row>
    <row r="176" spans="2:65" s="1" customFormat="1" ht="16.5" customHeight="1">
      <c r="B176" s="122"/>
      <c r="C176" s="123" t="s">
        <v>326</v>
      </c>
      <c r="D176" s="123" t="s">
        <v>113</v>
      </c>
      <c r="E176" s="124" t="s">
        <v>327</v>
      </c>
      <c r="F176" s="125" t="s">
        <v>328</v>
      </c>
      <c r="G176" s="126" t="s">
        <v>116</v>
      </c>
      <c r="H176" s="199">
        <v>250</v>
      </c>
      <c r="I176" s="128">
        <v>135</v>
      </c>
      <c r="J176" s="128">
        <f t="shared" si="0"/>
        <v>33750</v>
      </c>
      <c r="K176" s="125" t="s">
        <v>117</v>
      </c>
      <c r="L176" s="25"/>
      <c r="M176" s="129" t="s">
        <v>1</v>
      </c>
      <c r="N176" s="130" t="s">
        <v>34</v>
      </c>
      <c r="O176" s="131">
        <v>0</v>
      </c>
      <c r="P176" s="131">
        <f t="shared" si="1"/>
        <v>0</v>
      </c>
      <c r="Q176" s="131">
        <v>0</v>
      </c>
      <c r="R176" s="131">
        <f t="shared" si="2"/>
        <v>0</v>
      </c>
      <c r="S176" s="131">
        <v>0</v>
      </c>
      <c r="T176" s="132">
        <f t="shared" si="3"/>
        <v>0</v>
      </c>
      <c r="AR176" s="133" t="s">
        <v>118</v>
      </c>
      <c r="AT176" s="133" t="s">
        <v>113</v>
      </c>
      <c r="AU176" s="133" t="s">
        <v>76</v>
      </c>
      <c r="AY176" s="13" t="s">
        <v>112</v>
      </c>
      <c r="BE176" s="134">
        <f t="shared" si="4"/>
        <v>33750</v>
      </c>
      <c r="BF176" s="134">
        <f t="shared" si="5"/>
        <v>0</v>
      </c>
      <c r="BG176" s="134">
        <f t="shared" si="6"/>
        <v>0</v>
      </c>
      <c r="BH176" s="134">
        <f t="shared" si="7"/>
        <v>0</v>
      </c>
      <c r="BI176" s="134">
        <f t="shared" si="8"/>
        <v>0</v>
      </c>
      <c r="BJ176" s="13" t="s">
        <v>76</v>
      </c>
      <c r="BK176" s="134">
        <f t="shared" si="9"/>
        <v>33750</v>
      </c>
      <c r="BL176" s="13" t="s">
        <v>118</v>
      </c>
      <c r="BM176" s="133" t="s">
        <v>329</v>
      </c>
    </row>
    <row r="177" spans="2:65" s="1" customFormat="1" ht="16.5" customHeight="1">
      <c r="B177" s="122"/>
      <c r="C177" s="123" t="s">
        <v>330</v>
      </c>
      <c r="D177" s="123" t="s">
        <v>113</v>
      </c>
      <c r="E177" s="124" t="s">
        <v>331</v>
      </c>
      <c r="F177" s="125" t="s">
        <v>332</v>
      </c>
      <c r="G177" s="126" t="s">
        <v>116</v>
      </c>
      <c r="H177" s="199">
        <v>250</v>
      </c>
      <c r="I177" s="128">
        <v>154</v>
      </c>
      <c r="J177" s="128">
        <f t="shared" si="0"/>
        <v>38500</v>
      </c>
      <c r="K177" s="125" t="s">
        <v>117</v>
      </c>
      <c r="L177" s="25"/>
      <c r="M177" s="129" t="s">
        <v>1</v>
      </c>
      <c r="N177" s="130" t="s">
        <v>34</v>
      </c>
      <c r="O177" s="131">
        <v>0</v>
      </c>
      <c r="P177" s="131">
        <f t="shared" si="1"/>
        <v>0</v>
      </c>
      <c r="Q177" s="131">
        <v>0</v>
      </c>
      <c r="R177" s="131">
        <f t="shared" si="2"/>
        <v>0</v>
      </c>
      <c r="S177" s="131">
        <v>0</v>
      </c>
      <c r="T177" s="132">
        <f t="shared" si="3"/>
        <v>0</v>
      </c>
      <c r="AR177" s="133" t="s">
        <v>118</v>
      </c>
      <c r="AT177" s="133" t="s">
        <v>113</v>
      </c>
      <c r="AU177" s="133" t="s">
        <v>76</v>
      </c>
      <c r="AY177" s="13" t="s">
        <v>112</v>
      </c>
      <c r="BE177" s="134">
        <f t="shared" si="4"/>
        <v>38500</v>
      </c>
      <c r="BF177" s="134">
        <f t="shared" si="5"/>
        <v>0</v>
      </c>
      <c r="BG177" s="134">
        <f t="shared" si="6"/>
        <v>0</v>
      </c>
      <c r="BH177" s="134">
        <f t="shared" si="7"/>
        <v>0</v>
      </c>
      <c r="BI177" s="134">
        <f t="shared" si="8"/>
        <v>0</v>
      </c>
      <c r="BJ177" s="13" t="s">
        <v>76</v>
      </c>
      <c r="BK177" s="134">
        <f t="shared" si="9"/>
        <v>38500</v>
      </c>
      <c r="BL177" s="13" t="s">
        <v>118</v>
      </c>
      <c r="BM177" s="133" t="s">
        <v>333</v>
      </c>
    </row>
    <row r="178" spans="2:65" s="1" customFormat="1" ht="16.5" customHeight="1">
      <c r="B178" s="122"/>
      <c r="C178" s="123" t="s">
        <v>334</v>
      </c>
      <c r="D178" s="123" t="s">
        <v>113</v>
      </c>
      <c r="E178" s="124" t="s">
        <v>335</v>
      </c>
      <c r="F178" s="125" t="s">
        <v>336</v>
      </c>
      <c r="G178" s="126" t="s">
        <v>116</v>
      </c>
      <c r="H178" s="199">
        <v>500</v>
      </c>
      <c r="I178" s="128">
        <v>165</v>
      </c>
      <c r="J178" s="128">
        <f t="shared" si="0"/>
        <v>82500</v>
      </c>
      <c r="K178" s="125" t="s">
        <v>117</v>
      </c>
      <c r="L178" s="25"/>
      <c r="M178" s="129" t="s">
        <v>1</v>
      </c>
      <c r="N178" s="130" t="s">
        <v>34</v>
      </c>
      <c r="O178" s="131">
        <v>0</v>
      </c>
      <c r="P178" s="131">
        <f t="shared" si="1"/>
        <v>0</v>
      </c>
      <c r="Q178" s="131">
        <v>0</v>
      </c>
      <c r="R178" s="131">
        <f t="shared" si="2"/>
        <v>0</v>
      </c>
      <c r="S178" s="131">
        <v>0</v>
      </c>
      <c r="T178" s="132">
        <f t="shared" si="3"/>
        <v>0</v>
      </c>
      <c r="AR178" s="133" t="s">
        <v>118</v>
      </c>
      <c r="AT178" s="133" t="s">
        <v>113</v>
      </c>
      <c r="AU178" s="133" t="s">
        <v>76</v>
      </c>
      <c r="AY178" s="13" t="s">
        <v>112</v>
      </c>
      <c r="BE178" s="134">
        <f t="shared" si="4"/>
        <v>82500</v>
      </c>
      <c r="BF178" s="134">
        <f t="shared" si="5"/>
        <v>0</v>
      </c>
      <c r="BG178" s="134">
        <f t="shared" si="6"/>
        <v>0</v>
      </c>
      <c r="BH178" s="134">
        <f t="shared" si="7"/>
        <v>0</v>
      </c>
      <c r="BI178" s="134">
        <f t="shared" si="8"/>
        <v>0</v>
      </c>
      <c r="BJ178" s="13" t="s">
        <v>76</v>
      </c>
      <c r="BK178" s="134">
        <f t="shared" si="9"/>
        <v>82500</v>
      </c>
      <c r="BL178" s="13" t="s">
        <v>118</v>
      </c>
      <c r="BM178" s="133" t="s">
        <v>337</v>
      </c>
    </row>
    <row r="179" spans="2:65" s="1" customFormat="1" ht="16.5" customHeight="1">
      <c r="B179" s="122"/>
      <c r="C179" s="123" t="s">
        <v>338</v>
      </c>
      <c r="D179" s="123" t="s">
        <v>113</v>
      </c>
      <c r="E179" s="124" t="s">
        <v>339</v>
      </c>
      <c r="F179" s="125" t="s">
        <v>340</v>
      </c>
      <c r="G179" s="126" t="s">
        <v>116</v>
      </c>
      <c r="H179" s="199">
        <v>250</v>
      </c>
      <c r="I179" s="128">
        <v>165</v>
      </c>
      <c r="J179" s="128">
        <f t="shared" si="0"/>
        <v>41250</v>
      </c>
      <c r="K179" s="125" t="s">
        <v>117</v>
      </c>
      <c r="L179" s="25"/>
      <c r="M179" s="129" t="s">
        <v>1</v>
      </c>
      <c r="N179" s="130" t="s">
        <v>34</v>
      </c>
      <c r="O179" s="131">
        <v>0</v>
      </c>
      <c r="P179" s="131">
        <f t="shared" si="1"/>
        <v>0</v>
      </c>
      <c r="Q179" s="131">
        <v>0</v>
      </c>
      <c r="R179" s="131">
        <f t="shared" si="2"/>
        <v>0</v>
      </c>
      <c r="S179" s="131">
        <v>0</v>
      </c>
      <c r="T179" s="132">
        <f t="shared" si="3"/>
        <v>0</v>
      </c>
      <c r="AR179" s="133" t="s">
        <v>118</v>
      </c>
      <c r="AT179" s="133" t="s">
        <v>113</v>
      </c>
      <c r="AU179" s="133" t="s">
        <v>76</v>
      </c>
      <c r="AY179" s="13" t="s">
        <v>112</v>
      </c>
      <c r="BE179" s="134">
        <f t="shared" si="4"/>
        <v>41250</v>
      </c>
      <c r="BF179" s="134">
        <f t="shared" si="5"/>
        <v>0</v>
      </c>
      <c r="BG179" s="134">
        <f t="shared" si="6"/>
        <v>0</v>
      </c>
      <c r="BH179" s="134">
        <f t="shared" si="7"/>
        <v>0</v>
      </c>
      <c r="BI179" s="134">
        <f t="shared" si="8"/>
        <v>0</v>
      </c>
      <c r="BJ179" s="13" t="s">
        <v>76</v>
      </c>
      <c r="BK179" s="134">
        <f t="shared" si="9"/>
        <v>41250</v>
      </c>
      <c r="BL179" s="13" t="s">
        <v>118</v>
      </c>
      <c r="BM179" s="133" t="s">
        <v>341</v>
      </c>
    </row>
    <row r="180" spans="2:65" s="1" customFormat="1" ht="16.5" customHeight="1">
      <c r="B180" s="122"/>
      <c r="C180" s="123" t="s">
        <v>342</v>
      </c>
      <c r="D180" s="123" t="s">
        <v>113</v>
      </c>
      <c r="E180" s="124" t="s">
        <v>343</v>
      </c>
      <c r="F180" s="125" t="s">
        <v>344</v>
      </c>
      <c r="G180" s="126" t="s">
        <v>116</v>
      </c>
      <c r="H180" s="199">
        <v>250</v>
      </c>
      <c r="I180" s="128">
        <v>184</v>
      </c>
      <c r="J180" s="128">
        <f t="shared" si="0"/>
        <v>46000</v>
      </c>
      <c r="K180" s="125" t="s">
        <v>117</v>
      </c>
      <c r="L180" s="25"/>
      <c r="M180" s="129" t="s">
        <v>1</v>
      </c>
      <c r="N180" s="130" t="s">
        <v>34</v>
      </c>
      <c r="O180" s="131">
        <v>0</v>
      </c>
      <c r="P180" s="131">
        <f t="shared" si="1"/>
        <v>0</v>
      </c>
      <c r="Q180" s="131">
        <v>0</v>
      </c>
      <c r="R180" s="131">
        <f t="shared" si="2"/>
        <v>0</v>
      </c>
      <c r="S180" s="131">
        <v>0</v>
      </c>
      <c r="T180" s="132">
        <f t="shared" si="3"/>
        <v>0</v>
      </c>
      <c r="AR180" s="133" t="s">
        <v>118</v>
      </c>
      <c r="AT180" s="133" t="s">
        <v>113</v>
      </c>
      <c r="AU180" s="133" t="s">
        <v>76</v>
      </c>
      <c r="AY180" s="13" t="s">
        <v>112</v>
      </c>
      <c r="BE180" s="134">
        <f t="shared" si="4"/>
        <v>46000</v>
      </c>
      <c r="BF180" s="134">
        <f t="shared" si="5"/>
        <v>0</v>
      </c>
      <c r="BG180" s="134">
        <f t="shared" si="6"/>
        <v>0</v>
      </c>
      <c r="BH180" s="134">
        <f t="shared" si="7"/>
        <v>0</v>
      </c>
      <c r="BI180" s="134">
        <f t="shared" si="8"/>
        <v>0</v>
      </c>
      <c r="BJ180" s="13" t="s">
        <v>76</v>
      </c>
      <c r="BK180" s="134">
        <f t="shared" si="9"/>
        <v>46000</v>
      </c>
      <c r="BL180" s="13" t="s">
        <v>118</v>
      </c>
      <c r="BM180" s="133" t="s">
        <v>345</v>
      </c>
    </row>
    <row r="181" spans="2:65" s="1" customFormat="1" ht="16.5" customHeight="1">
      <c r="B181" s="122"/>
      <c r="C181" s="123" t="s">
        <v>346</v>
      </c>
      <c r="D181" s="123" t="s">
        <v>113</v>
      </c>
      <c r="E181" s="124" t="s">
        <v>347</v>
      </c>
      <c r="F181" s="125" t="s">
        <v>348</v>
      </c>
      <c r="G181" s="126" t="s">
        <v>116</v>
      </c>
      <c r="H181" s="199">
        <v>250</v>
      </c>
      <c r="I181" s="128">
        <v>233</v>
      </c>
      <c r="J181" s="128">
        <f t="shared" si="0"/>
        <v>58250</v>
      </c>
      <c r="K181" s="125" t="s">
        <v>117</v>
      </c>
      <c r="L181" s="25"/>
      <c r="M181" s="129" t="s">
        <v>1</v>
      </c>
      <c r="N181" s="130" t="s">
        <v>34</v>
      </c>
      <c r="O181" s="131">
        <v>0</v>
      </c>
      <c r="P181" s="131">
        <f t="shared" si="1"/>
        <v>0</v>
      </c>
      <c r="Q181" s="131">
        <v>0</v>
      </c>
      <c r="R181" s="131">
        <f t="shared" si="2"/>
        <v>0</v>
      </c>
      <c r="S181" s="131">
        <v>0</v>
      </c>
      <c r="T181" s="132">
        <f t="shared" si="3"/>
        <v>0</v>
      </c>
      <c r="AR181" s="133" t="s">
        <v>118</v>
      </c>
      <c r="AT181" s="133" t="s">
        <v>113</v>
      </c>
      <c r="AU181" s="133" t="s">
        <v>76</v>
      </c>
      <c r="AY181" s="13" t="s">
        <v>112</v>
      </c>
      <c r="BE181" s="134">
        <f t="shared" si="4"/>
        <v>58250</v>
      </c>
      <c r="BF181" s="134">
        <f t="shared" si="5"/>
        <v>0</v>
      </c>
      <c r="BG181" s="134">
        <f t="shared" si="6"/>
        <v>0</v>
      </c>
      <c r="BH181" s="134">
        <f t="shared" si="7"/>
        <v>0</v>
      </c>
      <c r="BI181" s="134">
        <f t="shared" si="8"/>
        <v>0</v>
      </c>
      <c r="BJ181" s="13" t="s">
        <v>76</v>
      </c>
      <c r="BK181" s="134">
        <f t="shared" si="9"/>
        <v>58250</v>
      </c>
      <c r="BL181" s="13" t="s">
        <v>118</v>
      </c>
      <c r="BM181" s="133" t="s">
        <v>349</v>
      </c>
    </row>
    <row r="182" spans="2:65" s="1" customFormat="1" ht="16.5" customHeight="1">
      <c r="B182" s="122"/>
      <c r="C182" s="123" t="s">
        <v>350</v>
      </c>
      <c r="D182" s="123" t="s">
        <v>113</v>
      </c>
      <c r="E182" s="124" t="s">
        <v>351</v>
      </c>
      <c r="F182" s="125" t="s">
        <v>352</v>
      </c>
      <c r="G182" s="126" t="s">
        <v>116</v>
      </c>
      <c r="H182" s="199">
        <v>500</v>
      </c>
      <c r="I182" s="128">
        <v>388</v>
      </c>
      <c r="J182" s="128">
        <f t="shared" si="0"/>
        <v>194000</v>
      </c>
      <c r="K182" s="125" t="s">
        <v>117</v>
      </c>
      <c r="L182" s="25"/>
      <c r="M182" s="129" t="s">
        <v>1</v>
      </c>
      <c r="N182" s="130" t="s">
        <v>34</v>
      </c>
      <c r="O182" s="131">
        <v>0</v>
      </c>
      <c r="P182" s="131">
        <f t="shared" si="1"/>
        <v>0</v>
      </c>
      <c r="Q182" s="131">
        <v>0</v>
      </c>
      <c r="R182" s="131">
        <f t="shared" si="2"/>
        <v>0</v>
      </c>
      <c r="S182" s="131">
        <v>0</v>
      </c>
      <c r="T182" s="132">
        <f t="shared" si="3"/>
        <v>0</v>
      </c>
      <c r="AR182" s="133" t="s">
        <v>118</v>
      </c>
      <c r="AT182" s="133" t="s">
        <v>113</v>
      </c>
      <c r="AU182" s="133" t="s">
        <v>76</v>
      </c>
      <c r="AY182" s="13" t="s">
        <v>112</v>
      </c>
      <c r="BE182" s="134">
        <f t="shared" si="4"/>
        <v>194000</v>
      </c>
      <c r="BF182" s="134">
        <f t="shared" si="5"/>
        <v>0</v>
      </c>
      <c r="BG182" s="134">
        <f t="shared" si="6"/>
        <v>0</v>
      </c>
      <c r="BH182" s="134">
        <f t="shared" si="7"/>
        <v>0</v>
      </c>
      <c r="BI182" s="134">
        <f t="shared" si="8"/>
        <v>0</v>
      </c>
      <c r="BJ182" s="13" t="s">
        <v>76</v>
      </c>
      <c r="BK182" s="134">
        <f t="shared" si="9"/>
        <v>194000</v>
      </c>
      <c r="BL182" s="13" t="s">
        <v>118</v>
      </c>
      <c r="BM182" s="133" t="s">
        <v>353</v>
      </c>
    </row>
    <row r="183" spans="2:65" s="1" customFormat="1" ht="37.9" customHeight="1">
      <c r="B183" s="122"/>
      <c r="C183" s="123" t="s">
        <v>354</v>
      </c>
      <c r="D183" s="123" t="s">
        <v>113</v>
      </c>
      <c r="E183" s="124" t="s">
        <v>355</v>
      </c>
      <c r="F183" s="125" t="s">
        <v>356</v>
      </c>
      <c r="G183" s="126" t="s">
        <v>133</v>
      </c>
      <c r="H183" s="199">
        <v>50</v>
      </c>
      <c r="I183" s="128">
        <v>763</v>
      </c>
      <c r="J183" s="128">
        <f t="shared" si="0"/>
        <v>38150</v>
      </c>
      <c r="K183" s="125" t="s">
        <v>117</v>
      </c>
      <c r="L183" s="25"/>
      <c r="M183" s="129" t="s">
        <v>1</v>
      </c>
      <c r="N183" s="130" t="s">
        <v>34</v>
      </c>
      <c r="O183" s="131">
        <v>0</v>
      </c>
      <c r="P183" s="131">
        <f t="shared" si="1"/>
        <v>0</v>
      </c>
      <c r="Q183" s="131">
        <v>0</v>
      </c>
      <c r="R183" s="131">
        <f t="shared" si="2"/>
        <v>0</v>
      </c>
      <c r="S183" s="131">
        <v>0</v>
      </c>
      <c r="T183" s="132">
        <f t="shared" si="3"/>
        <v>0</v>
      </c>
      <c r="AR183" s="133" t="s">
        <v>118</v>
      </c>
      <c r="AT183" s="133" t="s">
        <v>113</v>
      </c>
      <c r="AU183" s="133" t="s">
        <v>76</v>
      </c>
      <c r="AY183" s="13" t="s">
        <v>112</v>
      </c>
      <c r="BE183" s="134">
        <f t="shared" si="4"/>
        <v>38150</v>
      </c>
      <c r="BF183" s="134">
        <f t="shared" si="5"/>
        <v>0</v>
      </c>
      <c r="BG183" s="134">
        <f t="shared" si="6"/>
        <v>0</v>
      </c>
      <c r="BH183" s="134">
        <f t="shared" si="7"/>
        <v>0</v>
      </c>
      <c r="BI183" s="134">
        <f t="shared" si="8"/>
        <v>0</v>
      </c>
      <c r="BJ183" s="13" t="s">
        <v>76</v>
      </c>
      <c r="BK183" s="134">
        <f t="shared" si="9"/>
        <v>38150</v>
      </c>
      <c r="BL183" s="13" t="s">
        <v>118</v>
      </c>
      <c r="BM183" s="133" t="s">
        <v>357</v>
      </c>
    </row>
    <row r="184" spans="2:65" s="1" customFormat="1" ht="37.9" customHeight="1">
      <c r="B184" s="122"/>
      <c r="C184" s="123" t="s">
        <v>358</v>
      </c>
      <c r="D184" s="123" t="s">
        <v>113</v>
      </c>
      <c r="E184" s="124" t="s">
        <v>359</v>
      </c>
      <c r="F184" s="125" t="s">
        <v>360</v>
      </c>
      <c r="G184" s="126" t="s">
        <v>133</v>
      </c>
      <c r="H184" s="199">
        <v>50</v>
      </c>
      <c r="I184" s="128">
        <v>1120</v>
      </c>
      <c r="J184" s="128">
        <f t="shared" si="0"/>
        <v>56000</v>
      </c>
      <c r="K184" s="125" t="s">
        <v>117</v>
      </c>
      <c r="L184" s="25"/>
      <c r="M184" s="129" t="s">
        <v>1</v>
      </c>
      <c r="N184" s="130" t="s">
        <v>34</v>
      </c>
      <c r="O184" s="131">
        <v>0</v>
      </c>
      <c r="P184" s="131">
        <f t="shared" si="1"/>
        <v>0</v>
      </c>
      <c r="Q184" s="131">
        <v>0</v>
      </c>
      <c r="R184" s="131">
        <f t="shared" si="2"/>
        <v>0</v>
      </c>
      <c r="S184" s="131">
        <v>0</v>
      </c>
      <c r="T184" s="132">
        <f t="shared" si="3"/>
        <v>0</v>
      </c>
      <c r="AR184" s="133" t="s">
        <v>118</v>
      </c>
      <c r="AT184" s="133" t="s">
        <v>113</v>
      </c>
      <c r="AU184" s="133" t="s">
        <v>76</v>
      </c>
      <c r="AY184" s="13" t="s">
        <v>112</v>
      </c>
      <c r="BE184" s="134">
        <f t="shared" si="4"/>
        <v>56000</v>
      </c>
      <c r="BF184" s="134">
        <f t="shared" si="5"/>
        <v>0</v>
      </c>
      <c r="BG184" s="134">
        <f t="shared" si="6"/>
        <v>0</v>
      </c>
      <c r="BH184" s="134">
        <f t="shared" si="7"/>
        <v>0</v>
      </c>
      <c r="BI184" s="134">
        <f t="shared" si="8"/>
        <v>0</v>
      </c>
      <c r="BJ184" s="13" t="s">
        <v>76</v>
      </c>
      <c r="BK184" s="134">
        <f t="shared" si="9"/>
        <v>56000</v>
      </c>
      <c r="BL184" s="13" t="s">
        <v>118</v>
      </c>
      <c r="BM184" s="133" t="s">
        <v>361</v>
      </c>
    </row>
    <row r="185" spans="2:65" s="1" customFormat="1" ht="37.9" customHeight="1">
      <c r="B185" s="122"/>
      <c r="C185" s="123" t="s">
        <v>362</v>
      </c>
      <c r="D185" s="123" t="s">
        <v>113</v>
      </c>
      <c r="E185" s="124" t="s">
        <v>363</v>
      </c>
      <c r="F185" s="125" t="s">
        <v>364</v>
      </c>
      <c r="G185" s="126" t="s">
        <v>133</v>
      </c>
      <c r="H185" s="199">
        <v>50</v>
      </c>
      <c r="I185" s="128">
        <v>327</v>
      </c>
      <c r="J185" s="128">
        <f t="shared" si="0"/>
        <v>16350</v>
      </c>
      <c r="K185" s="125" t="s">
        <v>117</v>
      </c>
      <c r="L185" s="25"/>
      <c r="M185" s="129" t="s">
        <v>1</v>
      </c>
      <c r="N185" s="130" t="s">
        <v>34</v>
      </c>
      <c r="O185" s="131">
        <v>0</v>
      </c>
      <c r="P185" s="131">
        <f t="shared" si="1"/>
        <v>0</v>
      </c>
      <c r="Q185" s="131">
        <v>0</v>
      </c>
      <c r="R185" s="131">
        <f t="shared" si="2"/>
        <v>0</v>
      </c>
      <c r="S185" s="131">
        <v>0</v>
      </c>
      <c r="T185" s="132">
        <f t="shared" si="3"/>
        <v>0</v>
      </c>
      <c r="AR185" s="133" t="s">
        <v>118</v>
      </c>
      <c r="AT185" s="133" t="s">
        <v>113</v>
      </c>
      <c r="AU185" s="133" t="s">
        <v>76</v>
      </c>
      <c r="AY185" s="13" t="s">
        <v>112</v>
      </c>
      <c r="BE185" s="134">
        <f t="shared" si="4"/>
        <v>16350</v>
      </c>
      <c r="BF185" s="134">
        <f t="shared" si="5"/>
        <v>0</v>
      </c>
      <c r="BG185" s="134">
        <f t="shared" si="6"/>
        <v>0</v>
      </c>
      <c r="BH185" s="134">
        <f t="shared" si="7"/>
        <v>0</v>
      </c>
      <c r="BI185" s="134">
        <f t="shared" si="8"/>
        <v>0</v>
      </c>
      <c r="BJ185" s="13" t="s">
        <v>76</v>
      </c>
      <c r="BK185" s="134">
        <f t="shared" si="9"/>
        <v>16350</v>
      </c>
      <c r="BL185" s="13" t="s">
        <v>118</v>
      </c>
      <c r="BM185" s="133" t="s">
        <v>365</v>
      </c>
    </row>
    <row r="186" spans="2:65" s="1" customFormat="1" ht="37.9" customHeight="1">
      <c r="B186" s="122"/>
      <c r="C186" s="123" t="s">
        <v>366</v>
      </c>
      <c r="D186" s="123" t="s">
        <v>113</v>
      </c>
      <c r="E186" s="124" t="s">
        <v>367</v>
      </c>
      <c r="F186" s="125" t="s">
        <v>368</v>
      </c>
      <c r="G186" s="126" t="s">
        <v>133</v>
      </c>
      <c r="H186" s="199">
        <v>50</v>
      </c>
      <c r="I186" s="128">
        <v>689</v>
      </c>
      <c r="J186" s="128">
        <f t="shared" si="0"/>
        <v>34450</v>
      </c>
      <c r="K186" s="125" t="s">
        <v>117</v>
      </c>
      <c r="L186" s="25"/>
      <c r="M186" s="129" t="s">
        <v>1</v>
      </c>
      <c r="N186" s="130" t="s">
        <v>34</v>
      </c>
      <c r="O186" s="131">
        <v>0</v>
      </c>
      <c r="P186" s="131">
        <f t="shared" si="1"/>
        <v>0</v>
      </c>
      <c r="Q186" s="131">
        <v>0</v>
      </c>
      <c r="R186" s="131">
        <f t="shared" si="2"/>
        <v>0</v>
      </c>
      <c r="S186" s="131">
        <v>0</v>
      </c>
      <c r="T186" s="132">
        <f t="shared" si="3"/>
        <v>0</v>
      </c>
      <c r="AR186" s="133" t="s">
        <v>118</v>
      </c>
      <c r="AT186" s="133" t="s">
        <v>113</v>
      </c>
      <c r="AU186" s="133" t="s">
        <v>76</v>
      </c>
      <c r="AY186" s="13" t="s">
        <v>112</v>
      </c>
      <c r="BE186" s="134">
        <f t="shared" si="4"/>
        <v>34450</v>
      </c>
      <c r="BF186" s="134">
        <f t="shared" si="5"/>
        <v>0</v>
      </c>
      <c r="BG186" s="134">
        <f t="shared" si="6"/>
        <v>0</v>
      </c>
      <c r="BH186" s="134">
        <f t="shared" si="7"/>
        <v>0</v>
      </c>
      <c r="BI186" s="134">
        <f t="shared" si="8"/>
        <v>0</v>
      </c>
      <c r="BJ186" s="13" t="s">
        <v>76</v>
      </c>
      <c r="BK186" s="134">
        <f t="shared" si="9"/>
        <v>34450</v>
      </c>
      <c r="BL186" s="13" t="s">
        <v>118</v>
      </c>
      <c r="BM186" s="133" t="s">
        <v>369</v>
      </c>
    </row>
    <row r="187" spans="2:65" s="1" customFormat="1" ht="37.9" customHeight="1">
      <c r="B187" s="122"/>
      <c r="C187" s="123" t="s">
        <v>370</v>
      </c>
      <c r="D187" s="123" t="s">
        <v>113</v>
      </c>
      <c r="E187" s="124" t="s">
        <v>371</v>
      </c>
      <c r="F187" s="125" t="s">
        <v>372</v>
      </c>
      <c r="G187" s="126" t="s">
        <v>133</v>
      </c>
      <c r="H187" s="199">
        <v>50</v>
      </c>
      <c r="I187" s="128">
        <v>1980</v>
      </c>
      <c r="J187" s="128">
        <f t="shared" ref="J187:J250" si="10">ROUND(I187*H187,2)</f>
        <v>99000</v>
      </c>
      <c r="K187" s="125" t="s">
        <v>117</v>
      </c>
      <c r="L187" s="25"/>
      <c r="M187" s="129" t="s">
        <v>1</v>
      </c>
      <c r="N187" s="130" t="s">
        <v>34</v>
      </c>
      <c r="O187" s="131">
        <v>0</v>
      </c>
      <c r="P187" s="131">
        <f t="shared" ref="P187:P250" si="11">O187*H187</f>
        <v>0</v>
      </c>
      <c r="Q187" s="131">
        <v>0</v>
      </c>
      <c r="R187" s="131">
        <f t="shared" ref="R187:R250" si="12">Q187*H187</f>
        <v>0</v>
      </c>
      <c r="S187" s="131">
        <v>0</v>
      </c>
      <c r="T187" s="132">
        <f t="shared" ref="T187:T250" si="13">S187*H187</f>
        <v>0</v>
      </c>
      <c r="AR187" s="133" t="s">
        <v>118</v>
      </c>
      <c r="AT187" s="133" t="s">
        <v>113</v>
      </c>
      <c r="AU187" s="133" t="s">
        <v>76</v>
      </c>
      <c r="AY187" s="13" t="s">
        <v>112</v>
      </c>
      <c r="BE187" s="134">
        <f t="shared" ref="BE187:BE250" si="14">IF(N187="základní",J187,0)</f>
        <v>99000</v>
      </c>
      <c r="BF187" s="134">
        <f t="shared" ref="BF187:BF250" si="15">IF(N187="snížená",J187,0)</f>
        <v>0</v>
      </c>
      <c r="BG187" s="134">
        <f t="shared" ref="BG187:BG250" si="16">IF(N187="zákl. přenesená",J187,0)</f>
        <v>0</v>
      </c>
      <c r="BH187" s="134">
        <f t="shared" ref="BH187:BH250" si="17">IF(N187="sníž. přenesená",J187,0)</f>
        <v>0</v>
      </c>
      <c r="BI187" s="134">
        <f t="shared" ref="BI187:BI250" si="18">IF(N187="nulová",J187,0)</f>
        <v>0</v>
      </c>
      <c r="BJ187" s="13" t="s">
        <v>76</v>
      </c>
      <c r="BK187" s="134">
        <f t="shared" ref="BK187:BK250" si="19">ROUND(I187*H187,2)</f>
        <v>99000</v>
      </c>
      <c r="BL187" s="13" t="s">
        <v>118</v>
      </c>
      <c r="BM187" s="133" t="s">
        <v>373</v>
      </c>
    </row>
    <row r="188" spans="2:65" s="1" customFormat="1" ht="37.9" customHeight="1">
      <c r="B188" s="122"/>
      <c r="C188" s="123" t="s">
        <v>374</v>
      </c>
      <c r="D188" s="123" t="s">
        <v>113</v>
      </c>
      <c r="E188" s="124" t="s">
        <v>375</v>
      </c>
      <c r="F188" s="125" t="s">
        <v>376</v>
      </c>
      <c r="G188" s="126" t="s">
        <v>133</v>
      </c>
      <c r="H188" s="199">
        <v>50</v>
      </c>
      <c r="I188" s="128">
        <v>2550</v>
      </c>
      <c r="J188" s="128">
        <f t="shared" si="10"/>
        <v>127500</v>
      </c>
      <c r="K188" s="125" t="s">
        <v>117</v>
      </c>
      <c r="L188" s="25"/>
      <c r="M188" s="129" t="s">
        <v>1</v>
      </c>
      <c r="N188" s="130" t="s">
        <v>34</v>
      </c>
      <c r="O188" s="131">
        <v>0</v>
      </c>
      <c r="P188" s="131">
        <f t="shared" si="11"/>
        <v>0</v>
      </c>
      <c r="Q188" s="131">
        <v>0</v>
      </c>
      <c r="R188" s="131">
        <f t="shared" si="12"/>
        <v>0</v>
      </c>
      <c r="S188" s="131">
        <v>0</v>
      </c>
      <c r="T188" s="132">
        <f t="shared" si="13"/>
        <v>0</v>
      </c>
      <c r="AR188" s="133" t="s">
        <v>118</v>
      </c>
      <c r="AT188" s="133" t="s">
        <v>113</v>
      </c>
      <c r="AU188" s="133" t="s">
        <v>76</v>
      </c>
      <c r="AY188" s="13" t="s">
        <v>112</v>
      </c>
      <c r="BE188" s="134">
        <f t="shared" si="14"/>
        <v>127500</v>
      </c>
      <c r="BF188" s="134">
        <f t="shared" si="15"/>
        <v>0</v>
      </c>
      <c r="BG188" s="134">
        <f t="shared" si="16"/>
        <v>0</v>
      </c>
      <c r="BH188" s="134">
        <f t="shared" si="17"/>
        <v>0</v>
      </c>
      <c r="BI188" s="134">
        <f t="shared" si="18"/>
        <v>0</v>
      </c>
      <c r="BJ188" s="13" t="s">
        <v>76</v>
      </c>
      <c r="BK188" s="134">
        <f t="shared" si="19"/>
        <v>127500</v>
      </c>
      <c r="BL188" s="13" t="s">
        <v>118</v>
      </c>
      <c r="BM188" s="133" t="s">
        <v>377</v>
      </c>
    </row>
    <row r="189" spans="2:65" s="1" customFormat="1" ht="37.9" customHeight="1">
      <c r="B189" s="122"/>
      <c r="C189" s="123" t="s">
        <v>378</v>
      </c>
      <c r="D189" s="123" t="s">
        <v>113</v>
      </c>
      <c r="E189" s="124" t="s">
        <v>379</v>
      </c>
      <c r="F189" s="125" t="s">
        <v>380</v>
      </c>
      <c r="G189" s="126" t="s">
        <v>133</v>
      </c>
      <c r="H189" s="199">
        <v>50</v>
      </c>
      <c r="I189" s="128">
        <v>3050</v>
      </c>
      <c r="J189" s="128">
        <f t="shared" si="10"/>
        <v>152500</v>
      </c>
      <c r="K189" s="125" t="s">
        <v>117</v>
      </c>
      <c r="L189" s="25"/>
      <c r="M189" s="129" t="s">
        <v>1</v>
      </c>
      <c r="N189" s="130" t="s">
        <v>34</v>
      </c>
      <c r="O189" s="131">
        <v>0</v>
      </c>
      <c r="P189" s="131">
        <f t="shared" si="11"/>
        <v>0</v>
      </c>
      <c r="Q189" s="131">
        <v>0</v>
      </c>
      <c r="R189" s="131">
        <f t="shared" si="12"/>
        <v>0</v>
      </c>
      <c r="S189" s="131">
        <v>0</v>
      </c>
      <c r="T189" s="132">
        <f t="shared" si="13"/>
        <v>0</v>
      </c>
      <c r="AR189" s="133" t="s">
        <v>118</v>
      </c>
      <c r="AT189" s="133" t="s">
        <v>113</v>
      </c>
      <c r="AU189" s="133" t="s">
        <v>76</v>
      </c>
      <c r="AY189" s="13" t="s">
        <v>112</v>
      </c>
      <c r="BE189" s="134">
        <f t="shared" si="14"/>
        <v>152500</v>
      </c>
      <c r="BF189" s="134">
        <f t="shared" si="15"/>
        <v>0</v>
      </c>
      <c r="BG189" s="134">
        <f t="shared" si="16"/>
        <v>0</v>
      </c>
      <c r="BH189" s="134">
        <f t="shared" si="17"/>
        <v>0</v>
      </c>
      <c r="BI189" s="134">
        <f t="shared" si="18"/>
        <v>0</v>
      </c>
      <c r="BJ189" s="13" t="s">
        <v>76</v>
      </c>
      <c r="BK189" s="134">
        <f t="shared" si="19"/>
        <v>152500</v>
      </c>
      <c r="BL189" s="13" t="s">
        <v>118</v>
      </c>
      <c r="BM189" s="133" t="s">
        <v>381</v>
      </c>
    </row>
    <row r="190" spans="2:65" s="1" customFormat="1" ht="37.9" customHeight="1">
      <c r="B190" s="122"/>
      <c r="C190" s="123" t="s">
        <v>382</v>
      </c>
      <c r="D190" s="123" t="s">
        <v>113</v>
      </c>
      <c r="E190" s="124" t="s">
        <v>383</v>
      </c>
      <c r="F190" s="125" t="s">
        <v>384</v>
      </c>
      <c r="G190" s="126" t="s">
        <v>133</v>
      </c>
      <c r="H190" s="199">
        <v>50</v>
      </c>
      <c r="I190" s="128">
        <v>424</v>
      </c>
      <c r="J190" s="128">
        <f t="shared" si="10"/>
        <v>21200</v>
      </c>
      <c r="K190" s="125" t="s">
        <v>117</v>
      </c>
      <c r="L190" s="25"/>
      <c r="M190" s="129" t="s">
        <v>1</v>
      </c>
      <c r="N190" s="130" t="s">
        <v>34</v>
      </c>
      <c r="O190" s="131">
        <v>0</v>
      </c>
      <c r="P190" s="131">
        <f t="shared" si="11"/>
        <v>0</v>
      </c>
      <c r="Q190" s="131">
        <v>0</v>
      </c>
      <c r="R190" s="131">
        <f t="shared" si="12"/>
        <v>0</v>
      </c>
      <c r="S190" s="131">
        <v>0</v>
      </c>
      <c r="T190" s="132">
        <f t="shared" si="13"/>
        <v>0</v>
      </c>
      <c r="AR190" s="133" t="s">
        <v>118</v>
      </c>
      <c r="AT190" s="133" t="s">
        <v>113</v>
      </c>
      <c r="AU190" s="133" t="s">
        <v>76</v>
      </c>
      <c r="AY190" s="13" t="s">
        <v>112</v>
      </c>
      <c r="BE190" s="134">
        <f t="shared" si="14"/>
        <v>21200</v>
      </c>
      <c r="BF190" s="134">
        <f t="shared" si="15"/>
        <v>0</v>
      </c>
      <c r="BG190" s="134">
        <f t="shared" si="16"/>
        <v>0</v>
      </c>
      <c r="BH190" s="134">
        <f t="shared" si="17"/>
        <v>0</v>
      </c>
      <c r="BI190" s="134">
        <f t="shared" si="18"/>
        <v>0</v>
      </c>
      <c r="BJ190" s="13" t="s">
        <v>76</v>
      </c>
      <c r="BK190" s="134">
        <f t="shared" si="19"/>
        <v>21200</v>
      </c>
      <c r="BL190" s="13" t="s">
        <v>118</v>
      </c>
      <c r="BM190" s="133" t="s">
        <v>385</v>
      </c>
    </row>
    <row r="191" spans="2:65" s="1" customFormat="1" ht="37.9" customHeight="1">
      <c r="B191" s="122"/>
      <c r="C191" s="123" t="s">
        <v>386</v>
      </c>
      <c r="D191" s="123" t="s">
        <v>113</v>
      </c>
      <c r="E191" s="124" t="s">
        <v>387</v>
      </c>
      <c r="F191" s="125" t="s">
        <v>388</v>
      </c>
      <c r="G191" s="126" t="s">
        <v>133</v>
      </c>
      <c r="H191" s="199">
        <v>50</v>
      </c>
      <c r="I191" s="128">
        <v>1090</v>
      </c>
      <c r="J191" s="128">
        <f t="shared" si="10"/>
        <v>54500</v>
      </c>
      <c r="K191" s="125" t="s">
        <v>117</v>
      </c>
      <c r="L191" s="25"/>
      <c r="M191" s="129" t="s">
        <v>1</v>
      </c>
      <c r="N191" s="130" t="s">
        <v>34</v>
      </c>
      <c r="O191" s="131">
        <v>0</v>
      </c>
      <c r="P191" s="131">
        <f t="shared" si="11"/>
        <v>0</v>
      </c>
      <c r="Q191" s="131">
        <v>0</v>
      </c>
      <c r="R191" s="131">
        <f t="shared" si="12"/>
        <v>0</v>
      </c>
      <c r="S191" s="131">
        <v>0</v>
      </c>
      <c r="T191" s="132">
        <f t="shared" si="13"/>
        <v>0</v>
      </c>
      <c r="AR191" s="133" t="s">
        <v>118</v>
      </c>
      <c r="AT191" s="133" t="s">
        <v>113</v>
      </c>
      <c r="AU191" s="133" t="s">
        <v>76</v>
      </c>
      <c r="AY191" s="13" t="s">
        <v>112</v>
      </c>
      <c r="BE191" s="134">
        <f t="shared" si="14"/>
        <v>54500</v>
      </c>
      <c r="BF191" s="134">
        <f t="shared" si="15"/>
        <v>0</v>
      </c>
      <c r="BG191" s="134">
        <f t="shared" si="16"/>
        <v>0</v>
      </c>
      <c r="BH191" s="134">
        <f t="shared" si="17"/>
        <v>0</v>
      </c>
      <c r="BI191" s="134">
        <f t="shared" si="18"/>
        <v>0</v>
      </c>
      <c r="BJ191" s="13" t="s">
        <v>76</v>
      </c>
      <c r="BK191" s="134">
        <f t="shared" si="19"/>
        <v>54500</v>
      </c>
      <c r="BL191" s="13" t="s">
        <v>118</v>
      </c>
      <c r="BM191" s="133" t="s">
        <v>389</v>
      </c>
    </row>
    <row r="192" spans="2:65" s="1" customFormat="1" ht="33" customHeight="1">
      <c r="B192" s="122"/>
      <c r="C192" s="123" t="s">
        <v>390</v>
      </c>
      <c r="D192" s="123" t="s">
        <v>113</v>
      </c>
      <c r="E192" s="124" t="s">
        <v>391</v>
      </c>
      <c r="F192" s="125" t="s">
        <v>392</v>
      </c>
      <c r="G192" s="126" t="s">
        <v>133</v>
      </c>
      <c r="H192" s="199">
        <v>50</v>
      </c>
      <c r="I192" s="128">
        <v>870</v>
      </c>
      <c r="J192" s="128">
        <f t="shared" si="10"/>
        <v>43500</v>
      </c>
      <c r="K192" s="125" t="s">
        <v>117</v>
      </c>
      <c r="L192" s="25"/>
      <c r="M192" s="129" t="s">
        <v>1</v>
      </c>
      <c r="N192" s="130" t="s">
        <v>34</v>
      </c>
      <c r="O192" s="131">
        <v>0</v>
      </c>
      <c r="P192" s="131">
        <f t="shared" si="11"/>
        <v>0</v>
      </c>
      <c r="Q192" s="131">
        <v>0</v>
      </c>
      <c r="R192" s="131">
        <f t="shared" si="12"/>
        <v>0</v>
      </c>
      <c r="S192" s="131">
        <v>0</v>
      </c>
      <c r="T192" s="132">
        <f t="shared" si="13"/>
        <v>0</v>
      </c>
      <c r="AR192" s="133" t="s">
        <v>118</v>
      </c>
      <c r="AT192" s="133" t="s">
        <v>113</v>
      </c>
      <c r="AU192" s="133" t="s">
        <v>76</v>
      </c>
      <c r="AY192" s="13" t="s">
        <v>112</v>
      </c>
      <c r="BE192" s="134">
        <f t="shared" si="14"/>
        <v>43500</v>
      </c>
      <c r="BF192" s="134">
        <f t="shared" si="15"/>
        <v>0</v>
      </c>
      <c r="BG192" s="134">
        <f t="shared" si="16"/>
        <v>0</v>
      </c>
      <c r="BH192" s="134">
        <f t="shared" si="17"/>
        <v>0</v>
      </c>
      <c r="BI192" s="134">
        <f t="shared" si="18"/>
        <v>0</v>
      </c>
      <c r="BJ192" s="13" t="s">
        <v>76</v>
      </c>
      <c r="BK192" s="134">
        <f t="shared" si="19"/>
        <v>43500</v>
      </c>
      <c r="BL192" s="13" t="s">
        <v>118</v>
      </c>
      <c r="BM192" s="133" t="s">
        <v>393</v>
      </c>
    </row>
    <row r="193" spans="2:65" s="1" customFormat="1" ht="33" customHeight="1">
      <c r="B193" s="122"/>
      <c r="C193" s="123" t="s">
        <v>394</v>
      </c>
      <c r="D193" s="123" t="s">
        <v>113</v>
      </c>
      <c r="E193" s="124" t="s">
        <v>395</v>
      </c>
      <c r="F193" s="125" t="s">
        <v>396</v>
      </c>
      <c r="G193" s="126" t="s">
        <v>133</v>
      </c>
      <c r="H193" s="199">
        <v>50</v>
      </c>
      <c r="I193" s="128">
        <v>1810</v>
      </c>
      <c r="J193" s="128">
        <f t="shared" si="10"/>
        <v>90500</v>
      </c>
      <c r="K193" s="125" t="s">
        <v>117</v>
      </c>
      <c r="L193" s="25"/>
      <c r="M193" s="129" t="s">
        <v>1</v>
      </c>
      <c r="N193" s="130" t="s">
        <v>34</v>
      </c>
      <c r="O193" s="131">
        <v>0</v>
      </c>
      <c r="P193" s="131">
        <f t="shared" si="11"/>
        <v>0</v>
      </c>
      <c r="Q193" s="131">
        <v>0</v>
      </c>
      <c r="R193" s="131">
        <f t="shared" si="12"/>
        <v>0</v>
      </c>
      <c r="S193" s="131">
        <v>0</v>
      </c>
      <c r="T193" s="132">
        <f t="shared" si="13"/>
        <v>0</v>
      </c>
      <c r="AR193" s="133" t="s">
        <v>118</v>
      </c>
      <c r="AT193" s="133" t="s">
        <v>113</v>
      </c>
      <c r="AU193" s="133" t="s">
        <v>76</v>
      </c>
      <c r="AY193" s="13" t="s">
        <v>112</v>
      </c>
      <c r="BE193" s="134">
        <f t="shared" si="14"/>
        <v>90500</v>
      </c>
      <c r="BF193" s="134">
        <f t="shared" si="15"/>
        <v>0</v>
      </c>
      <c r="BG193" s="134">
        <f t="shared" si="16"/>
        <v>0</v>
      </c>
      <c r="BH193" s="134">
        <f t="shared" si="17"/>
        <v>0</v>
      </c>
      <c r="BI193" s="134">
        <f t="shared" si="18"/>
        <v>0</v>
      </c>
      <c r="BJ193" s="13" t="s">
        <v>76</v>
      </c>
      <c r="BK193" s="134">
        <f t="shared" si="19"/>
        <v>90500</v>
      </c>
      <c r="BL193" s="13" t="s">
        <v>118</v>
      </c>
      <c r="BM193" s="133" t="s">
        <v>397</v>
      </c>
    </row>
    <row r="194" spans="2:65" s="1" customFormat="1" ht="33" customHeight="1">
      <c r="B194" s="122"/>
      <c r="C194" s="123" t="s">
        <v>398</v>
      </c>
      <c r="D194" s="123" t="s">
        <v>113</v>
      </c>
      <c r="E194" s="124" t="s">
        <v>399</v>
      </c>
      <c r="F194" s="125" t="s">
        <v>400</v>
      </c>
      <c r="G194" s="126" t="s">
        <v>133</v>
      </c>
      <c r="H194" s="199">
        <v>50</v>
      </c>
      <c r="I194" s="128">
        <v>2370</v>
      </c>
      <c r="J194" s="128">
        <f t="shared" si="10"/>
        <v>118500</v>
      </c>
      <c r="K194" s="125" t="s">
        <v>117</v>
      </c>
      <c r="L194" s="25"/>
      <c r="M194" s="129" t="s">
        <v>1</v>
      </c>
      <c r="N194" s="130" t="s">
        <v>34</v>
      </c>
      <c r="O194" s="131">
        <v>0</v>
      </c>
      <c r="P194" s="131">
        <f t="shared" si="11"/>
        <v>0</v>
      </c>
      <c r="Q194" s="131">
        <v>0</v>
      </c>
      <c r="R194" s="131">
        <f t="shared" si="12"/>
        <v>0</v>
      </c>
      <c r="S194" s="131">
        <v>0</v>
      </c>
      <c r="T194" s="132">
        <f t="shared" si="13"/>
        <v>0</v>
      </c>
      <c r="AR194" s="133" t="s">
        <v>118</v>
      </c>
      <c r="AT194" s="133" t="s">
        <v>113</v>
      </c>
      <c r="AU194" s="133" t="s">
        <v>76</v>
      </c>
      <c r="AY194" s="13" t="s">
        <v>112</v>
      </c>
      <c r="BE194" s="134">
        <f t="shared" si="14"/>
        <v>118500</v>
      </c>
      <c r="BF194" s="134">
        <f t="shared" si="15"/>
        <v>0</v>
      </c>
      <c r="BG194" s="134">
        <f t="shared" si="16"/>
        <v>0</v>
      </c>
      <c r="BH194" s="134">
        <f t="shared" si="17"/>
        <v>0</v>
      </c>
      <c r="BI194" s="134">
        <f t="shared" si="18"/>
        <v>0</v>
      </c>
      <c r="BJ194" s="13" t="s">
        <v>76</v>
      </c>
      <c r="BK194" s="134">
        <f t="shared" si="19"/>
        <v>118500</v>
      </c>
      <c r="BL194" s="13" t="s">
        <v>118</v>
      </c>
      <c r="BM194" s="133" t="s">
        <v>401</v>
      </c>
    </row>
    <row r="195" spans="2:65" s="1" customFormat="1" ht="33" customHeight="1">
      <c r="B195" s="122"/>
      <c r="C195" s="123" t="s">
        <v>402</v>
      </c>
      <c r="D195" s="123" t="s">
        <v>113</v>
      </c>
      <c r="E195" s="124" t="s">
        <v>403</v>
      </c>
      <c r="F195" s="125" t="s">
        <v>404</v>
      </c>
      <c r="G195" s="126" t="s">
        <v>133</v>
      </c>
      <c r="H195" s="199">
        <v>50</v>
      </c>
      <c r="I195" s="128">
        <v>2810</v>
      </c>
      <c r="J195" s="128">
        <f t="shared" si="10"/>
        <v>140500</v>
      </c>
      <c r="K195" s="125" t="s">
        <v>117</v>
      </c>
      <c r="L195" s="25"/>
      <c r="M195" s="129" t="s">
        <v>1</v>
      </c>
      <c r="N195" s="130" t="s">
        <v>34</v>
      </c>
      <c r="O195" s="131">
        <v>0</v>
      </c>
      <c r="P195" s="131">
        <f t="shared" si="11"/>
        <v>0</v>
      </c>
      <c r="Q195" s="131">
        <v>0</v>
      </c>
      <c r="R195" s="131">
        <f t="shared" si="12"/>
        <v>0</v>
      </c>
      <c r="S195" s="131">
        <v>0</v>
      </c>
      <c r="T195" s="132">
        <f t="shared" si="13"/>
        <v>0</v>
      </c>
      <c r="AR195" s="133" t="s">
        <v>118</v>
      </c>
      <c r="AT195" s="133" t="s">
        <v>113</v>
      </c>
      <c r="AU195" s="133" t="s">
        <v>76</v>
      </c>
      <c r="AY195" s="13" t="s">
        <v>112</v>
      </c>
      <c r="BE195" s="134">
        <f t="shared" si="14"/>
        <v>140500</v>
      </c>
      <c r="BF195" s="134">
        <f t="shared" si="15"/>
        <v>0</v>
      </c>
      <c r="BG195" s="134">
        <f t="shared" si="16"/>
        <v>0</v>
      </c>
      <c r="BH195" s="134">
        <f t="shared" si="17"/>
        <v>0</v>
      </c>
      <c r="BI195" s="134">
        <f t="shared" si="18"/>
        <v>0</v>
      </c>
      <c r="BJ195" s="13" t="s">
        <v>76</v>
      </c>
      <c r="BK195" s="134">
        <f t="shared" si="19"/>
        <v>140500</v>
      </c>
      <c r="BL195" s="13" t="s">
        <v>118</v>
      </c>
      <c r="BM195" s="133" t="s">
        <v>405</v>
      </c>
    </row>
    <row r="196" spans="2:65" s="1" customFormat="1" ht="33" customHeight="1">
      <c r="B196" s="122"/>
      <c r="C196" s="123" t="s">
        <v>406</v>
      </c>
      <c r="D196" s="123" t="s">
        <v>113</v>
      </c>
      <c r="E196" s="124" t="s">
        <v>407</v>
      </c>
      <c r="F196" s="125" t="s">
        <v>408</v>
      </c>
      <c r="G196" s="126" t="s">
        <v>133</v>
      </c>
      <c r="H196" s="199">
        <v>50</v>
      </c>
      <c r="I196" s="128">
        <v>3370</v>
      </c>
      <c r="J196" s="128">
        <f t="shared" si="10"/>
        <v>168500</v>
      </c>
      <c r="K196" s="125" t="s">
        <v>117</v>
      </c>
      <c r="L196" s="25"/>
      <c r="M196" s="129" t="s">
        <v>1</v>
      </c>
      <c r="N196" s="130" t="s">
        <v>34</v>
      </c>
      <c r="O196" s="131">
        <v>0</v>
      </c>
      <c r="P196" s="131">
        <f t="shared" si="11"/>
        <v>0</v>
      </c>
      <c r="Q196" s="131">
        <v>0</v>
      </c>
      <c r="R196" s="131">
        <f t="shared" si="12"/>
        <v>0</v>
      </c>
      <c r="S196" s="131">
        <v>0</v>
      </c>
      <c r="T196" s="132">
        <f t="shared" si="13"/>
        <v>0</v>
      </c>
      <c r="AR196" s="133" t="s">
        <v>118</v>
      </c>
      <c r="AT196" s="133" t="s">
        <v>113</v>
      </c>
      <c r="AU196" s="133" t="s">
        <v>76</v>
      </c>
      <c r="AY196" s="13" t="s">
        <v>112</v>
      </c>
      <c r="BE196" s="134">
        <f t="shared" si="14"/>
        <v>168500</v>
      </c>
      <c r="BF196" s="134">
        <f t="shared" si="15"/>
        <v>0</v>
      </c>
      <c r="BG196" s="134">
        <f t="shared" si="16"/>
        <v>0</v>
      </c>
      <c r="BH196" s="134">
        <f t="shared" si="17"/>
        <v>0</v>
      </c>
      <c r="BI196" s="134">
        <f t="shared" si="18"/>
        <v>0</v>
      </c>
      <c r="BJ196" s="13" t="s">
        <v>76</v>
      </c>
      <c r="BK196" s="134">
        <f t="shared" si="19"/>
        <v>168500</v>
      </c>
      <c r="BL196" s="13" t="s">
        <v>118</v>
      </c>
      <c r="BM196" s="133" t="s">
        <v>409</v>
      </c>
    </row>
    <row r="197" spans="2:65" s="1" customFormat="1" ht="33" customHeight="1">
      <c r="B197" s="122"/>
      <c r="C197" s="123" t="s">
        <v>410</v>
      </c>
      <c r="D197" s="123" t="s">
        <v>113</v>
      </c>
      <c r="E197" s="124" t="s">
        <v>411</v>
      </c>
      <c r="F197" s="125" t="s">
        <v>412</v>
      </c>
      <c r="G197" s="126" t="s">
        <v>133</v>
      </c>
      <c r="H197" s="199">
        <v>50</v>
      </c>
      <c r="I197" s="128">
        <v>349</v>
      </c>
      <c r="J197" s="128">
        <f t="shared" si="10"/>
        <v>17450</v>
      </c>
      <c r="K197" s="125" t="s">
        <v>117</v>
      </c>
      <c r="L197" s="25"/>
      <c r="M197" s="129" t="s">
        <v>1</v>
      </c>
      <c r="N197" s="130" t="s">
        <v>34</v>
      </c>
      <c r="O197" s="131">
        <v>0</v>
      </c>
      <c r="P197" s="131">
        <f t="shared" si="11"/>
        <v>0</v>
      </c>
      <c r="Q197" s="131">
        <v>0</v>
      </c>
      <c r="R197" s="131">
        <f t="shared" si="12"/>
        <v>0</v>
      </c>
      <c r="S197" s="131">
        <v>0</v>
      </c>
      <c r="T197" s="132">
        <f t="shared" si="13"/>
        <v>0</v>
      </c>
      <c r="AR197" s="133" t="s">
        <v>118</v>
      </c>
      <c r="AT197" s="133" t="s">
        <v>113</v>
      </c>
      <c r="AU197" s="133" t="s">
        <v>76</v>
      </c>
      <c r="AY197" s="13" t="s">
        <v>112</v>
      </c>
      <c r="BE197" s="134">
        <f t="shared" si="14"/>
        <v>17450</v>
      </c>
      <c r="BF197" s="134">
        <f t="shared" si="15"/>
        <v>0</v>
      </c>
      <c r="BG197" s="134">
        <f t="shared" si="16"/>
        <v>0</v>
      </c>
      <c r="BH197" s="134">
        <f t="shared" si="17"/>
        <v>0</v>
      </c>
      <c r="BI197" s="134">
        <f t="shared" si="18"/>
        <v>0</v>
      </c>
      <c r="BJ197" s="13" t="s">
        <v>76</v>
      </c>
      <c r="BK197" s="134">
        <f t="shared" si="19"/>
        <v>17450</v>
      </c>
      <c r="BL197" s="13" t="s">
        <v>118</v>
      </c>
      <c r="BM197" s="133" t="s">
        <v>413</v>
      </c>
    </row>
    <row r="198" spans="2:65" s="1" customFormat="1" ht="33" customHeight="1">
      <c r="B198" s="122"/>
      <c r="C198" s="123" t="s">
        <v>414</v>
      </c>
      <c r="D198" s="123" t="s">
        <v>113</v>
      </c>
      <c r="E198" s="124" t="s">
        <v>415</v>
      </c>
      <c r="F198" s="125" t="s">
        <v>416</v>
      </c>
      <c r="G198" s="126" t="s">
        <v>133</v>
      </c>
      <c r="H198" s="199">
        <v>50</v>
      </c>
      <c r="I198" s="128">
        <v>565</v>
      </c>
      <c r="J198" s="128">
        <f t="shared" si="10"/>
        <v>28250</v>
      </c>
      <c r="K198" s="125" t="s">
        <v>117</v>
      </c>
      <c r="L198" s="25"/>
      <c r="M198" s="129" t="s">
        <v>1</v>
      </c>
      <c r="N198" s="130" t="s">
        <v>34</v>
      </c>
      <c r="O198" s="131">
        <v>0</v>
      </c>
      <c r="P198" s="131">
        <f t="shared" si="11"/>
        <v>0</v>
      </c>
      <c r="Q198" s="131">
        <v>0</v>
      </c>
      <c r="R198" s="131">
        <f t="shared" si="12"/>
        <v>0</v>
      </c>
      <c r="S198" s="131">
        <v>0</v>
      </c>
      <c r="T198" s="132">
        <f t="shared" si="13"/>
        <v>0</v>
      </c>
      <c r="AR198" s="133" t="s">
        <v>118</v>
      </c>
      <c r="AT198" s="133" t="s">
        <v>113</v>
      </c>
      <c r="AU198" s="133" t="s">
        <v>76</v>
      </c>
      <c r="AY198" s="13" t="s">
        <v>112</v>
      </c>
      <c r="BE198" s="134">
        <f t="shared" si="14"/>
        <v>28250</v>
      </c>
      <c r="BF198" s="134">
        <f t="shared" si="15"/>
        <v>0</v>
      </c>
      <c r="BG198" s="134">
        <f t="shared" si="16"/>
        <v>0</v>
      </c>
      <c r="BH198" s="134">
        <f t="shared" si="17"/>
        <v>0</v>
      </c>
      <c r="BI198" s="134">
        <f t="shared" si="18"/>
        <v>0</v>
      </c>
      <c r="BJ198" s="13" t="s">
        <v>76</v>
      </c>
      <c r="BK198" s="134">
        <f t="shared" si="19"/>
        <v>28250</v>
      </c>
      <c r="BL198" s="13" t="s">
        <v>118</v>
      </c>
      <c r="BM198" s="133" t="s">
        <v>417</v>
      </c>
    </row>
    <row r="199" spans="2:65" s="1" customFormat="1" ht="37.9" customHeight="1">
      <c r="B199" s="122"/>
      <c r="C199" s="123" t="s">
        <v>418</v>
      </c>
      <c r="D199" s="123" t="s">
        <v>113</v>
      </c>
      <c r="E199" s="124" t="s">
        <v>419</v>
      </c>
      <c r="F199" s="125" t="s">
        <v>420</v>
      </c>
      <c r="G199" s="126" t="s">
        <v>133</v>
      </c>
      <c r="H199" s="199">
        <v>50</v>
      </c>
      <c r="I199" s="128">
        <v>2250</v>
      </c>
      <c r="J199" s="128">
        <f t="shared" si="10"/>
        <v>112500</v>
      </c>
      <c r="K199" s="125" t="s">
        <v>117</v>
      </c>
      <c r="L199" s="25"/>
      <c r="M199" s="129" t="s">
        <v>1</v>
      </c>
      <c r="N199" s="130" t="s">
        <v>34</v>
      </c>
      <c r="O199" s="131">
        <v>0</v>
      </c>
      <c r="P199" s="131">
        <f t="shared" si="11"/>
        <v>0</v>
      </c>
      <c r="Q199" s="131">
        <v>0</v>
      </c>
      <c r="R199" s="131">
        <f t="shared" si="12"/>
        <v>0</v>
      </c>
      <c r="S199" s="131">
        <v>0</v>
      </c>
      <c r="T199" s="132">
        <f t="shared" si="13"/>
        <v>0</v>
      </c>
      <c r="AR199" s="133" t="s">
        <v>118</v>
      </c>
      <c r="AT199" s="133" t="s">
        <v>113</v>
      </c>
      <c r="AU199" s="133" t="s">
        <v>76</v>
      </c>
      <c r="AY199" s="13" t="s">
        <v>112</v>
      </c>
      <c r="BE199" s="134">
        <f t="shared" si="14"/>
        <v>112500</v>
      </c>
      <c r="BF199" s="134">
        <f t="shared" si="15"/>
        <v>0</v>
      </c>
      <c r="BG199" s="134">
        <f t="shared" si="16"/>
        <v>0</v>
      </c>
      <c r="BH199" s="134">
        <f t="shared" si="17"/>
        <v>0</v>
      </c>
      <c r="BI199" s="134">
        <f t="shared" si="18"/>
        <v>0</v>
      </c>
      <c r="BJ199" s="13" t="s">
        <v>76</v>
      </c>
      <c r="BK199" s="134">
        <f t="shared" si="19"/>
        <v>112500</v>
      </c>
      <c r="BL199" s="13" t="s">
        <v>118</v>
      </c>
      <c r="BM199" s="133" t="s">
        <v>421</v>
      </c>
    </row>
    <row r="200" spans="2:65" s="1" customFormat="1" ht="37.9" customHeight="1">
      <c r="B200" s="122"/>
      <c r="C200" s="123" t="s">
        <v>422</v>
      </c>
      <c r="D200" s="123" t="s">
        <v>113</v>
      </c>
      <c r="E200" s="124" t="s">
        <v>423</v>
      </c>
      <c r="F200" s="125" t="s">
        <v>424</v>
      </c>
      <c r="G200" s="126" t="s">
        <v>133</v>
      </c>
      <c r="H200" s="199">
        <v>50</v>
      </c>
      <c r="I200" s="128">
        <v>3420</v>
      </c>
      <c r="J200" s="128">
        <f t="shared" si="10"/>
        <v>171000</v>
      </c>
      <c r="K200" s="125" t="s">
        <v>117</v>
      </c>
      <c r="L200" s="25"/>
      <c r="M200" s="129" t="s">
        <v>1</v>
      </c>
      <c r="N200" s="130" t="s">
        <v>34</v>
      </c>
      <c r="O200" s="131">
        <v>0</v>
      </c>
      <c r="P200" s="131">
        <f t="shared" si="11"/>
        <v>0</v>
      </c>
      <c r="Q200" s="131">
        <v>0</v>
      </c>
      <c r="R200" s="131">
        <f t="shared" si="12"/>
        <v>0</v>
      </c>
      <c r="S200" s="131">
        <v>0</v>
      </c>
      <c r="T200" s="132">
        <f t="shared" si="13"/>
        <v>0</v>
      </c>
      <c r="AR200" s="133" t="s">
        <v>118</v>
      </c>
      <c r="AT200" s="133" t="s">
        <v>113</v>
      </c>
      <c r="AU200" s="133" t="s">
        <v>76</v>
      </c>
      <c r="AY200" s="13" t="s">
        <v>112</v>
      </c>
      <c r="BE200" s="134">
        <f t="shared" si="14"/>
        <v>171000</v>
      </c>
      <c r="BF200" s="134">
        <f t="shared" si="15"/>
        <v>0</v>
      </c>
      <c r="BG200" s="134">
        <f t="shared" si="16"/>
        <v>0</v>
      </c>
      <c r="BH200" s="134">
        <f t="shared" si="17"/>
        <v>0</v>
      </c>
      <c r="BI200" s="134">
        <f t="shared" si="18"/>
        <v>0</v>
      </c>
      <c r="BJ200" s="13" t="s">
        <v>76</v>
      </c>
      <c r="BK200" s="134">
        <f t="shared" si="19"/>
        <v>171000</v>
      </c>
      <c r="BL200" s="13" t="s">
        <v>118</v>
      </c>
      <c r="BM200" s="133" t="s">
        <v>425</v>
      </c>
    </row>
    <row r="201" spans="2:65" s="1" customFormat="1" ht="37.9" customHeight="1">
      <c r="B201" s="122"/>
      <c r="C201" s="123" t="s">
        <v>426</v>
      </c>
      <c r="D201" s="123" t="s">
        <v>113</v>
      </c>
      <c r="E201" s="124" t="s">
        <v>427</v>
      </c>
      <c r="F201" s="125" t="s">
        <v>428</v>
      </c>
      <c r="G201" s="126" t="s">
        <v>133</v>
      </c>
      <c r="H201" s="199">
        <v>50</v>
      </c>
      <c r="I201" s="128">
        <v>4370</v>
      </c>
      <c r="J201" s="128">
        <f t="shared" si="10"/>
        <v>218500</v>
      </c>
      <c r="K201" s="125" t="s">
        <v>117</v>
      </c>
      <c r="L201" s="25"/>
      <c r="M201" s="129" t="s">
        <v>1</v>
      </c>
      <c r="N201" s="130" t="s">
        <v>34</v>
      </c>
      <c r="O201" s="131">
        <v>0</v>
      </c>
      <c r="P201" s="131">
        <f t="shared" si="11"/>
        <v>0</v>
      </c>
      <c r="Q201" s="131">
        <v>0</v>
      </c>
      <c r="R201" s="131">
        <f t="shared" si="12"/>
        <v>0</v>
      </c>
      <c r="S201" s="131">
        <v>0</v>
      </c>
      <c r="T201" s="132">
        <f t="shared" si="13"/>
        <v>0</v>
      </c>
      <c r="AR201" s="133" t="s">
        <v>118</v>
      </c>
      <c r="AT201" s="133" t="s">
        <v>113</v>
      </c>
      <c r="AU201" s="133" t="s">
        <v>76</v>
      </c>
      <c r="AY201" s="13" t="s">
        <v>112</v>
      </c>
      <c r="BE201" s="134">
        <f t="shared" si="14"/>
        <v>218500</v>
      </c>
      <c r="BF201" s="134">
        <f t="shared" si="15"/>
        <v>0</v>
      </c>
      <c r="BG201" s="134">
        <f t="shared" si="16"/>
        <v>0</v>
      </c>
      <c r="BH201" s="134">
        <f t="shared" si="17"/>
        <v>0</v>
      </c>
      <c r="BI201" s="134">
        <f t="shared" si="18"/>
        <v>0</v>
      </c>
      <c r="BJ201" s="13" t="s">
        <v>76</v>
      </c>
      <c r="BK201" s="134">
        <f t="shared" si="19"/>
        <v>218500</v>
      </c>
      <c r="BL201" s="13" t="s">
        <v>118</v>
      </c>
      <c r="BM201" s="133" t="s">
        <v>429</v>
      </c>
    </row>
    <row r="202" spans="2:65" s="1" customFormat="1" ht="24.2" customHeight="1">
      <c r="B202" s="122"/>
      <c r="C202" s="123" t="s">
        <v>430</v>
      </c>
      <c r="D202" s="123" t="s">
        <v>113</v>
      </c>
      <c r="E202" s="124" t="s">
        <v>431</v>
      </c>
      <c r="F202" s="125" t="s">
        <v>432</v>
      </c>
      <c r="G202" s="126" t="s">
        <v>133</v>
      </c>
      <c r="H202" s="199">
        <v>2</v>
      </c>
      <c r="I202" s="128">
        <v>922</v>
      </c>
      <c r="J202" s="128">
        <f t="shared" si="10"/>
        <v>1844</v>
      </c>
      <c r="K202" s="125" t="s">
        <v>117</v>
      </c>
      <c r="L202" s="25"/>
      <c r="M202" s="129" t="s">
        <v>1</v>
      </c>
      <c r="N202" s="130" t="s">
        <v>34</v>
      </c>
      <c r="O202" s="131">
        <v>0</v>
      </c>
      <c r="P202" s="131">
        <f t="shared" si="11"/>
        <v>0</v>
      </c>
      <c r="Q202" s="131">
        <v>0</v>
      </c>
      <c r="R202" s="131">
        <f t="shared" si="12"/>
        <v>0</v>
      </c>
      <c r="S202" s="131">
        <v>0</v>
      </c>
      <c r="T202" s="132">
        <f t="shared" si="13"/>
        <v>0</v>
      </c>
      <c r="AR202" s="133" t="s">
        <v>118</v>
      </c>
      <c r="AT202" s="133" t="s">
        <v>113</v>
      </c>
      <c r="AU202" s="133" t="s">
        <v>76</v>
      </c>
      <c r="AY202" s="13" t="s">
        <v>112</v>
      </c>
      <c r="BE202" s="134">
        <f t="shared" si="14"/>
        <v>1844</v>
      </c>
      <c r="BF202" s="134">
        <f t="shared" si="15"/>
        <v>0</v>
      </c>
      <c r="BG202" s="134">
        <f t="shared" si="16"/>
        <v>0</v>
      </c>
      <c r="BH202" s="134">
        <f t="shared" si="17"/>
        <v>0</v>
      </c>
      <c r="BI202" s="134">
        <f t="shared" si="18"/>
        <v>0</v>
      </c>
      <c r="BJ202" s="13" t="s">
        <v>76</v>
      </c>
      <c r="BK202" s="134">
        <f t="shared" si="19"/>
        <v>1844</v>
      </c>
      <c r="BL202" s="13" t="s">
        <v>118</v>
      </c>
      <c r="BM202" s="133" t="s">
        <v>433</v>
      </c>
    </row>
    <row r="203" spans="2:65" s="1" customFormat="1" ht="24.2" customHeight="1">
      <c r="B203" s="122"/>
      <c r="C203" s="123" t="s">
        <v>434</v>
      </c>
      <c r="D203" s="123" t="s">
        <v>113</v>
      </c>
      <c r="E203" s="124" t="s">
        <v>435</v>
      </c>
      <c r="F203" s="125" t="s">
        <v>436</v>
      </c>
      <c r="G203" s="126" t="s">
        <v>116</v>
      </c>
      <c r="H203" s="199">
        <v>2500</v>
      </c>
      <c r="I203" s="128">
        <v>116</v>
      </c>
      <c r="J203" s="128">
        <f t="shared" si="10"/>
        <v>290000</v>
      </c>
      <c r="K203" s="125" t="s">
        <v>117</v>
      </c>
      <c r="L203" s="25"/>
      <c r="M203" s="129" t="s">
        <v>1</v>
      </c>
      <c r="N203" s="130" t="s">
        <v>34</v>
      </c>
      <c r="O203" s="131">
        <v>0</v>
      </c>
      <c r="P203" s="131">
        <f t="shared" si="11"/>
        <v>0</v>
      </c>
      <c r="Q203" s="131">
        <v>0</v>
      </c>
      <c r="R203" s="131">
        <f t="shared" si="12"/>
        <v>0</v>
      </c>
      <c r="S203" s="131">
        <v>0</v>
      </c>
      <c r="T203" s="132">
        <f t="shared" si="13"/>
        <v>0</v>
      </c>
      <c r="AR203" s="133" t="s">
        <v>118</v>
      </c>
      <c r="AT203" s="133" t="s">
        <v>113</v>
      </c>
      <c r="AU203" s="133" t="s">
        <v>76</v>
      </c>
      <c r="AY203" s="13" t="s">
        <v>112</v>
      </c>
      <c r="BE203" s="134">
        <f t="shared" si="14"/>
        <v>290000</v>
      </c>
      <c r="BF203" s="134">
        <f t="shared" si="15"/>
        <v>0</v>
      </c>
      <c r="BG203" s="134">
        <f t="shared" si="16"/>
        <v>0</v>
      </c>
      <c r="BH203" s="134">
        <f t="shared" si="17"/>
        <v>0</v>
      </c>
      <c r="BI203" s="134">
        <f t="shared" si="18"/>
        <v>0</v>
      </c>
      <c r="BJ203" s="13" t="s">
        <v>76</v>
      </c>
      <c r="BK203" s="134">
        <f t="shared" si="19"/>
        <v>290000</v>
      </c>
      <c r="BL203" s="13" t="s">
        <v>118</v>
      </c>
      <c r="BM203" s="133" t="s">
        <v>437</v>
      </c>
    </row>
    <row r="204" spans="2:65" s="1" customFormat="1" ht="24.2" customHeight="1">
      <c r="B204" s="122"/>
      <c r="C204" s="123" t="s">
        <v>438</v>
      </c>
      <c r="D204" s="123" t="s">
        <v>113</v>
      </c>
      <c r="E204" s="124" t="s">
        <v>439</v>
      </c>
      <c r="F204" s="125" t="s">
        <v>440</v>
      </c>
      <c r="G204" s="126" t="s">
        <v>133</v>
      </c>
      <c r="H204" s="199">
        <v>50</v>
      </c>
      <c r="I204" s="128">
        <v>5660</v>
      </c>
      <c r="J204" s="128">
        <f t="shared" si="10"/>
        <v>283000</v>
      </c>
      <c r="K204" s="125" t="s">
        <v>117</v>
      </c>
      <c r="L204" s="25"/>
      <c r="M204" s="129" t="s">
        <v>1</v>
      </c>
      <c r="N204" s="130" t="s">
        <v>34</v>
      </c>
      <c r="O204" s="131">
        <v>0</v>
      </c>
      <c r="P204" s="131">
        <f t="shared" si="11"/>
        <v>0</v>
      </c>
      <c r="Q204" s="131">
        <v>0</v>
      </c>
      <c r="R204" s="131">
        <f t="shared" si="12"/>
        <v>0</v>
      </c>
      <c r="S204" s="131">
        <v>0</v>
      </c>
      <c r="T204" s="132">
        <f t="shared" si="13"/>
        <v>0</v>
      </c>
      <c r="AR204" s="133" t="s">
        <v>118</v>
      </c>
      <c r="AT204" s="133" t="s">
        <v>113</v>
      </c>
      <c r="AU204" s="133" t="s">
        <v>76</v>
      </c>
      <c r="AY204" s="13" t="s">
        <v>112</v>
      </c>
      <c r="BE204" s="134">
        <f t="shared" si="14"/>
        <v>283000</v>
      </c>
      <c r="BF204" s="134">
        <f t="shared" si="15"/>
        <v>0</v>
      </c>
      <c r="BG204" s="134">
        <f t="shared" si="16"/>
        <v>0</v>
      </c>
      <c r="BH204" s="134">
        <f t="shared" si="17"/>
        <v>0</v>
      </c>
      <c r="BI204" s="134">
        <f t="shared" si="18"/>
        <v>0</v>
      </c>
      <c r="BJ204" s="13" t="s">
        <v>76</v>
      </c>
      <c r="BK204" s="134">
        <f t="shared" si="19"/>
        <v>283000</v>
      </c>
      <c r="BL204" s="13" t="s">
        <v>118</v>
      </c>
      <c r="BM204" s="133" t="s">
        <v>441</v>
      </c>
    </row>
    <row r="205" spans="2:65" s="1" customFormat="1" ht="24.2" customHeight="1">
      <c r="B205" s="122"/>
      <c r="C205" s="123" t="s">
        <v>442</v>
      </c>
      <c r="D205" s="123" t="s">
        <v>113</v>
      </c>
      <c r="E205" s="124" t="s">
        <v>443</v>
      </c>
      <c r="F205" s="125" t="s">
        <v>444</v>
      </c>
      <c r="G205" s="126" t="s">
        <v>133</v>
      </c>
      <c r="H205" s="199">
        <v>10</v>
      </c>
      <c r="I205" s="128">
        <v>15100</v>
      </c>
      <c r="J205" s="128">
        <f t="shared" si="10"/>
        <v>151000</v>
      </c>
      <c r="K205" s="125" t="s">
        <v>117</v>
      </c>
      <c r="L205" s="25"/>
      <c r="M205" s="129" t="s">
        <v>1</v>
      </c>
      <c r="N205" s="130" t="s">
        <v>34</v>
      </c>
      <c r="O205" s="131">
        <v>0</v>
      </c>
      <c r="P205" s="131">
        <f t="shared" si="11"/>
        <v>0</v>
      </c>
      <c r="Q205" s="131">
        <v>0</v>
      </c>
      <c r="R205" s="131">
        <f t="shared" si="12"/>
        <v>0</v>
      </c>
      <c r="S205" s="131">
        <v>0</v>
      </c>
      <c r="T205" s="132">
        <f t="shared" si="13"/>
        <v>0</v>
      </c>
      <c r="AR205" s="133" t="s">
        <v>118</v>
      </c>
      <c r="AT205" s="133" t="s">
        <v>113</v>
      </c>
      <c r="AU205" s="133" t="s">
        <v>76</v>
      </c>
      <c r="AY205" s="13" t="s">
        <v>112</v>
      </c>
      <c r="BE205" s="134">
        <f t="shared" si="14"/>
        <v>151000</v>
      </c>
      <c r="BF205" s="134">
        <f t="shared" si="15"/>
        <v>0</v>
      </c>
      <c r="BG205" s="134">
        <f t="shared" si="16"/>
        <v>0</v>
      </c>
      <c r="BH205" s="134">
        <f t="shared" si="17"/>
        <v>0</v>
      </c>
      <c r="BI205" s="134">
        <f t="shared" si="18"/>
        <v>0</v>
      </c>
      <c r="BJ205" s="13" t="s">
        <v>76</v>
      </c>
      <c r="BK205" s="134">
        <f t="shared" si="19"/>
        <v>151000</v>
      </c>
      <c r="BL205" s="13" t="s">
        <v>118</v>
      </c>
      <c r="BM205" s="133" t="s">
        <v>445</v>
      </c>
    </row>
    <row r="206" spans="2:65" s="1" customFormat="1" ht="24.2" customHeight="1">
      <c r="B206" s="122"/>
      <c r="C206" s="123" t="s">
        <v>446</v>
      </c>
      <c r="D206" s="123" t="s">
        <v>113</v>
      </c>
      <c r="E206" s="124" t="s">
        <v>447</v>
      </c>
      <c r="F206" s="125" t="s">
        <v>448</v>
      </c>
      <c r="G206" s="126" t="s">
        <v>133</v>
      </c>
      <c r="H206" s="199">
        <v>10</v>
      </c>
      <c r="I206" s="128">
        <v>7530</v>
      </c>
      <c r="J206" s="128">
        <f t="shared" si="10"/>
        <v>75300</v>
      </c>
      <c r="K206" s="125" t="s">
        <v>117</v>
      </c>
      <c r="L206" s="25"/>
      <c r="M206" s="129" t="s">
        <v>1</v>
      </c>
      <c r="N206" s="130" t="s">
        <v>34</v>
      </c>
      <c r="O206" s="131">
        <v>0</v>
      </c>
      <c r="P206" s="131">
        <f t="shared" si="11"/>
        <v>0</v>
      </c>
      <c r="Q206" s="131">
        <v>0</v>
      </c>
      <c r="R206" s="131">
        <f t="shared" si="12"/>
        <v>0</v>
      </c>
      <c r="S206" s="131">
        <v>0</v>
      </c>
      <c r="T206" s="132">
        <f t="shared" si="13"/>
        <v>0</v>
      </c>
      <c r="AR206" s="133" t="s">
        <v>118</v>
      </c>
      <c r="AT206" s="133" t="s">
        <v>113</v>
      </c>
      <c r="AU206" s="133" t="s">
        <v>76</v>
      </c>
      <c r="AY206" s="13" t="s">
        <v>112</v>
      </c>
      <c r="BE206" s="134">
        <f t="shared" si="14"/>
        <v>75300</v>
      </c>
      <c r="BF206" s="134">
        <f t="shared" si="15"/>
        <v>0</v>
      </c>
      <c r="BG206" s="134">
        <f t="shared" si="16"/>
        <v>0</v>
      </c>
      <c r="BH206" s="134">
        <f t="shared" si="17"/>
        <v>0</v>
      </c>
      <c r="BI206" s="134">
        <f t="shared" si="18"/>
        <v>0</v>
      </c>
      <c r="BJ206" s="13" t="s">
        <v>76</v>
      </c>
      <c r="BK206" s="134">
        <f t="shared" si="19"/>
        <v>75300</v>
      </c>
      <c r="BL206" s="13" t="s">
        <v>118</v>
      </c>
      <c r="BM206" s="133" t="s">
        <v>449</v>
      </c>
    </row>
    <row r="207" spans="2:65" s="1" customFormat="1" ht="24.2" customHeight="1">
      <c r="B207" s="122"/>
      <c r="C207" s="123" t="s">
        <v>450</v>
      </c>
      <c r="D207" s="123" t="s">
        <v>113</v>
      </c>
      <c r="E207" s="124" t="s">
        <v>451</v>
      </c>
      <c r="F207" s="125" t="s">
        <v>452</v>
      </c>
      <c r="G207" s="126" t="s">
        <v>133</v>
      </c>
      <c r="H207" s="199">
        <v>10</v>
      </c>
      <c r="I207" s="128">
        <v>10000</v>
      </c>
      <c r="J207" s="128">
        <f t="shared" si="10"/>
        <v>100000</v>
      </c>
      <c r="K207" s="125" t="s">
        <v>117</v>
      </c>
      <c r="L207" s="25"/>
      <c r="M207" s="129" t="s">
        <v>1</v>
      </c>
      <c r="N207" s="130" t="s">
        <v>34</v>
      </c>
      <c r="O207" s="131">
        <v>0</v>
      </c>
      <c r="P207" s="131">
        <f t="shared" si="11"/>
        <v>0</v>
      </c>
      <c r="Q207" s="131">
        <v>0</v>
      </c>
      <c r="R207" s="131">
        <f t="shared" si="12"/>
        <v>0</v>
      </c>
      <c r="S207" s="131">
        <v>0</v>
      </c>
      <c r="T207" s="132">
        <f t="shared" si="13"/>
        <v>0</v>
      </c>
      <c r="AR207" s="133" t="s">
        <v>118</v>
      </c>
      <c r="AT207" s="133" t="s">
        <v>113</v>
      </c>
      <c r="AU207" s="133" t="s">
        <v>76</v>
      </c>
      <c r="AY207" s="13" t="s">
        <v>112</v>
      </c>
      <c r="BE207" s="134">
        <f t="shared" si="14"/>
        <v>100000</v>
      </c>
      <c r="BF207" s="134">
        <f t="shared" si="15"/>
        <v>0</v>
      </c>
      <c r="BG207" s="134">
        <f t="shared" si="16"/>
        <v>0</v>
      </c>
      <c r="BH207" s="134">
        <f t="shared" si="17"/>
        <v>0</v>
      </c>
      <c r="BI207" s="134">
        <f t="shared" si="18"/>
        <v>0</v>
      </c>
      <c r="BJ207" s="13" t="s">
        <v>76</v>
      </c>
      <c r="BK207" s="134">
        <f t="shared" si="19"/>
        <v>100000</v>
      </c>
      <c r="BL207" s="13" t="s">
        <v>118</v>
      </c>
      <c r="BM207" s="133" t="s">
        <v>453</v>
      </c>
    </row>
    <row r="208" spans="2:65" s="1" customFormat="1" ht="33" customHeight="1">
      <c r="B208" s="122"/>
      <c r="C208" s="123" t="s">
        <v>454</v>
      </c>
      <c r="D208" s="123" t="s">
        <v>113</v>
      </c>
      <c r="E208" s="124" t="s">
        <v>455</v>
      </c>
      <c r="F208" s="125" t="s">
        <v>456</v>
      </c>
      <c r="G208" s="126" t="s">
        <v>133</v>
      </c>
      <c r="H208" s="199">
        <v>20</v>
      </c>
      <c r="I208" s="128">
        <v>1940</v>
      </c>
      <c r="J208" s="128">
        <f t="shared" si="10"/>
        <v>38800</v>
      </c>
      <c r="K208" s="125" t="s">
        <v>117</v>
      </c>
      <c r="L208" s="25"/>
      <c r="M208" s="129" t="s">
        <v>1</v>
      </c>
      <c r="N208" s="130" t="s">
        <v>34</v>
      </c>
      <c r="O208" s="131">
        <v>0</v>
      </c>
      <c r="P208" s="131">
        <f t="shared" si="11"/>
        <v>0</v>
      </c>
      <c r="Q208" s="131">
        <v>0</v>
      </c>
      <c r="R208" s="131">
        <f t="shared" si="12"/>
        <v>0</v>
      </c>
      <c r="S208" s="131">
        <v>0</v>
      </c>
      <c r="T208" s="132">
        <f t="shared" si="13"/>
        <v>0</v>
      </c>
      <c r="AR208" s="133" t="s">
        <v>118</v>
      </c>
      <c r="AT208" s="133" t="s">
        <v>113</v>
      </c>
      <c r="AU208" s="133" t="s">
        <v>76</v>
      </c>
      <c r="AY208" s="13" t="s">
        <v>112</v>
      </c>
      <c r="BE208" s="134">
        <f t="shared" si="14"/>
        <v>38800</v>
      </c>
      <c r="BF208" s="134">
        <f t="shared" si="15"/>
        <v>0</v>
      </c>
      <c r="BG208" s="134">
        <f t="shared" si="16"/>
        <v>0</v>
      </c>
      <c r="BH208" s="134">
        <f t="shared" si="17"/>
        <v>0</v>
      </c>
      <c r="BI208" s="134">
        <f t="shared" si="18"/>
        <v>0</v>
      </c>
      <c r="BJ208" s="13" t="s">
        <v>76</v>
      </c>
      <c r="BK208" s="134">
        <f t="shared" si="19"/>
        <v>38800</v>
      </c>
      <c r="BL208" s="13" t="s">
        <v>118</v>
      </c>
      <c r="BM208" s="133" t="s">
        <v>457</v>
      </c>
    </row>
    <row r="209" spans="2:65" s="1" customFormat="1" ht="33" customHeight="1">
      <c r="B209" s="122"/>
      <c r="C209" s="123" t="s">
        <v>458</v>
      </c>
      <c r="D209" s="123" t="s">
        <v>113</v>
      </c>
      <c r="E209" s="124" t="s">
        <v>459</v>
      </c>
      <c r="F209" s="125" t="s">
        <v>460</v>
      </c>
      <c r="G209" s="126" t="s">
        <v>133</v>
      </c>
      <c r="H209" s="199">
        <v>20</v>
      </c>
      <c r="I209" s="128">
        <v>2450</v>
      </c>
      <c r="J209" s="128">
        <f t="shared" si="10"/>
        <v>49000</v>
      </c>
      <c r="K209" s="125" t="s">
        <v>117</v>
      </c>
      <c r="L209" s="25"/>
      <c r="M209" s="129" t="s">
        <v>1</v>
      </c>
      <c r="N209" s="130" t="s">
        <v>34</v>
      </c>
      <c r="O209" s="131">
        <v>0</v>
      </c>
      <c r="P209" s="131">
        <f t="shared" si="11"/>
        <v>0</v>
      </c>
      <c r="Q209" s="131">
        <v>0</v>
      </c>
      <c r="R209" s="131">
        <f t="shared" si="12"/>
        <v>0</v>
      </c>
      <c r="S209" s="131">
        <v>0</v>
      </c>
      <c r="T209" s="132">
        <f t="shared" si="13"/>
        <v>0</v>
      </c>
      <c r="AR209" s="133" t="s">
        <v>118</v>
      </c>
      <c r="AT209" s="133" t="s">
        <v>113</v>
      </c>
      <c r="AU209" s="133" t="s">
        <v>76</v>
      </c>
      <c r="AY209" s="13" t="s">
        <v>112</v>
      </c>
      <c r="BE209" s="134">
        <f t="shared" si="14"/>
        <v>49000</v>
      </c>
      <c r="BF209" s="134">
        <f t="shared" si="15"/>
        <v>0</v>
      </c>
      <c r="BG209" s="134">
        <f t="shared" si="16"/>
        <v>0</v>
      </c>
      <c r="BH209" s="134">
        <f t="shared" si="17"/>
        <v>0</v>
      </c>
      <c r="BI209" s="134">
        <f t="shared" si="18"/>
        <v>0</v>
      </c>
      <c r="BJ209" s="13" t="s">
        <v>76</v>
      </c>
      <c r="BK209" s="134">
        <f t="shared" si="19"/>
        <v>49000</v>
      </c>
      <c r="BL209" s="13" t="s">
        <v>118</v>
      </c>
      <c r="BM209" s="133" t="s">
        <v>461</v>
      </c>
    </row>
    <row r="210" spans="2:65" s="1" customFormat="1" ht="24.2" customHeight="1">
      <c r="B210" s="122"/>
      <c r="C210" s="123" t="s">
        <v>462</v>
      </c>
      <c r="D210" s="123" t="s">
        <v>113</v>
      </c>
      <c r="E210" s="124" t="s">
        <v>463</v>
      </c>
      <c r="F210" s="125" t="s">
        <v>464</v>
      </c>
      <c r="G210" s="126" t="s">
        <v>133</v>
      </c>
      <c r="H210" s="199">
        <v>2</v>
      </c>
      <c r="I210" s="128">
        <v>25500</v>
      </c>
      <c r="J210" s="128">
        <f t="shared" si="10"/>
        <v>51000</v>
      </c>
      <c r="K210" s="125" t="s">
        <v>117</v>
      </c>
      <c r="L210" s="25"/>
      <c r="M210" s="129" t="s">
        <v>1</v>
      </c>
      <c r="N210" s="130" t="s">
        <v>34</v>
      </c>
      <c r="O210" s="131">
        <v>0</v>
      </c>
      <c r="P210" s="131">
        <f t="shared" si="11"/>
        <v>0</v>
      </c>
      <c r="Q210" s="131">
        <v>0</v>
      </c>
      <c r="R210" s="131">
        <f t="shared" si="12"/>
        <v>0</v>
      </c>
      <c r="S210" s="131">
        <v>0</v>
      </c>
      <c r="T210" s="132">
        <f t="shared" si="13"/>
        <v>0</v>
      </c>
      <c r="AR210" s="133" t="s">
        <v>118</v>
      </c>
      <c r="AT210" s="133" t="s">
        <v>113</v>
      </c>
      <c r="AU210" s="133" t="s">
        <v>76</v>
      </c>
      <c r="AY210" s="13" t="s">
        <v>112</v>
      </c>
      <c r="BE210" s="134">
        <f t="shared" si="14"/>
        <v>51000</v>
      </c>
      <c r="BF210" s="134">
        <f t="shared" si="15"/>
        <v>0</v>
      </c>
      <c r="BG210" s="134">
        <f t="shared" si="16"/>
        <v>0</v>
      </c>
      <c r="BH210" s="134">
        <f t="shared" si="17"/>
        <v>0</v>
      </c>
      <c r="BI210" s="134">
        <f t="shared" si="18"/>
        <v>0</v>
      </c>
      <c r="BJ210" s="13" t="s">
        <v>76</v>
      </c>
      <c r="BK210" s="134">
        <f t="shared" si="19"/>
        <v>51000</v>
      </c>
      <c r="BL210" s="13" t="s">
        <v>118</v>
      </c>
      <c r="BM210" s="133" t="s">
        <v>465</v>
      </c>
    </row>
    <row r="211" spans="2:65" s="1" customFormat="1" ht="24.2" customHeight="1">
      <c r="B211" s="122"/>
      <c r="C211" s="123" t="s">
        <v>466</v>
      </c>
      <c r="D211" s="123" t="s">
        <v>113</v>
      </c>
      <c r="E211" s="124" t="s">
        <v>467</v>
      </c>
      <c r="F211" s="125" t="s">
        <v>468</v>
      </c>
      <c r="G211" s="126" t="s">
        <v>133</v>
      </c>
      <c r="H211" s="199">
        <v>20</v>
      </c>
      <c r="I211" s="128">
        <v>1440</v>
      </c>
      <c r="J211" s="128">
        <f t="shared" si="10"/>
        <v>28800</v>
      </c>
      <c r="K211" s="125" t="s">
        <v>117</v>
      </c>
      <c r="L211" s="25"/>
      <c r="M211" s="129" t="s">
        <v>1</v>
      </c>
      <c r="N211" s="130" t="s">
        <v>34</v>
      </c>
      <c r="O211" s="131">
        <v>0</v>
      </c>
      <c r="P211" s="131">
        <f t="shared" si="11"/>
        <v>0</v>
      </c>
      <c r="Q211" s="131">
        <v>0</v>
      </c>
      <c r="R211" s="131">
        <f t="shared" si="12"/>
        <v>0</v>
      </c>
      <c r="S211" s="131">
        <v>0</v>
      </c>
      <c r="T211" s="132">
        <f t="shared" si="13"/>
        <v>0</v>
      </c>
      <c r="AR211" s="133" t="s">
        <v>118</v>
      </c>
      <c r="AT211" s="133" t="s">
        <v>113</v>
      </c>
      <c r="AU211" s="133" t="s">
        <v>76</v>
      </c>
      <c r="AY211" s="13" t="s">
        <v>112</v>
      </c>
      <c r="BE211" s="134">
        <f t="shared" si="14"/>
        <v>28800</v>
      </c>
      <c r="BF211" s="134">
        <f t="shared" si="15"/>
        <v>0</v>
      </c>
      <c r="BG211" s="134">
        <f t="shared" si="16"/>
        <v>0</v>
      </c>
      <c r="BH211" s="134">
        <f t="shared" si="17"/>
        <v>0</v>
      </c>
      <c r="BI211" s="134">
        <f t="shared" si="18"/>
        <v>0</v>
      </c>
      <c r="BJ211" s="13" t="s">
        <v>76</v>
      </c>
      <c r="BK211" s="134">
        <f t="shared" si="19"/>
        <v>28800</v>
      </c>
      <c r="BL211" s="13" t="s">
        <v>118</v>
      </c>
      <c r="BM211" s="133" t="s">
        <v>469</v>
      </c>
    </row>
    <row r="212" spans="2:65" s="1" customFormat="1" ht="24.2" customHeight="1">
      <c r="B212" s="122"/>
      <c r="C212" s="123" t="s">
        <v>470</v>
      </c>
      <c r="D212" s="123" t="s">
        <v>113</v>
      </c>
      <c r="E212" s="124" t="s">
        <v>471</v>
      </c>
      <c r="F212" s="125" t="s">
        <v>472</v>
      </c>
      <c r="G212" s="126" t="s">
        <v>133</v>
      </c>
      <c r="H212" s="199">
        <v>20</v>
      </c>
      <c r="I212" s="128">
        <v>3170</v>
      </c>
      <c r="J212" s="128">
        <f t="shared" si="10"/>
        <v>63400</v>
      </c>
      <c r="K212" s="125" t="s">
        <v>117</v>
      </c>
      <c r="L212" s="25"/>
      <c r="M212" s="129" t="s">
        <v>1</v>
      </c>
      <c r="N212" s="130" t="s">
        <v>34</v>
      </c>
      <c r="O212" s="131">
        <v>0</v>
      </c>
      <c r="P212" s="131">
        <f t="shared" si="11"/>
        <v>0</v>
      </c>
      <c r="Q212" s="131">
        <v>0</v>
      </c>
      <c r="R212" s="131">
        <f t="shared" si="12"/>
        <v>0</v>
      </c>
      <c r="S212" s="131">
        <v>0</v>
      </c>
      <c r="T212" s="132">
        <f t="shared" si="13"/>
        <v>0</v>
      </c>
      <c r="AR212" s="133" t="s">
        <v>118</v>
      </c>
      <c r="AT212" s="133" t="s">
        <v>113</v>
      </c>
      <c r="AU212" s="133" t="s">
        <v>76</v>
      </c>
      <c r="AY212" s="13" t="s">
        <v>112</v>
      </c>
      <c r="BE212" s="134">
        <f t="shared" si="14"/>
        <v>63400</v>
      </c>
      <c r="BF212" s="134">
        <f t="shared" si="15"/>
        <v>0</v>
      </c>
      <c r="BG212" s="134">
        <f t="shared" si="16"/>
        <v>0</v>
      </c>
      <c r="BH212" s="134">
        <f t="shared" si="17"/>
        <v>0</v>
      </c>
      <c r="BI212" s="134">
        <f t="shared" si="18"/>
        <v>0</v>
      </c>
      <c r="BJ212" s="13" t="s">
        <v>76</v>
      </c>
      <c r="BK212" s="134">
        <f t="shared" si="19"/>
        <v>63400</v>
      </c>
      <c r="BL212" s="13" t="s">
        <v>118</v>
      </c>
      <c r="BM212" s="133" t="s">
        <v>473</v>
      </c>
    </row>
    <row r="213" spans="2:65" s="1" customFormat="1" ht="16.5" customHeight="1">
      <c r="B213" s="122"/>
      <c r="C213" s="123" t="s">
        <v>474</v>
      </c>
      <c r="D213" s="123" t="s">
        <v>113</v>
      </c>
      <c r="E213" s="124" t="s">
        <v>475</v>
      </c>
      <c r="F213" s="125" t="s">
        <v>476</v>
      </c>
      <c r="G213" s="126" t="s">
        <v>133</v>
      </c>
      <c r="H213" s="199">
        <v>20</v>
      </c>
      <c r="I213" s="128">
        <v>2800</v>
      </c>
      <c r="J213" s="128">
        <f t="shared" si="10"/>
        <v>56000</v>
      </c>
      <c r="K213" s="125" t="s">
        <v>117</v>
      </c>
      <c r="L213" s="25"/>
      <c r="M213" s="129" t="s">
        <v>1</v>
      </c>
      <c r="N213" s="130" t="s">
        <v>34</v>
      </c>
      <c r="O213" s="131">
        <v>0</v>
      </c>
      <c r="P213" s="131">
        <f t="shared" si="11"/>
        <v>0</v>
      </c>
      <c r="Q213" s="131">
        <v>0</v>
      </c>
      <c r="R213" s="131">
        <f t="shared" si="12"/>
        <v>0</v>
      </c>
      <c r="S213" s="131">
        <v>0</v>
      </c>
      <c r="T213" s="132">
        <f t="shared" si="13"/>
        <v>0</v>
      </c>
      <c r="AR213" s="133" t="s">
        <v>118</v>
      </c>
      <c r="AT213" s="133" t="s">
        <v>113</v>
      </c>
      <c r="AU213" s="133" t="s">
        <v>76</v>
      </c>
      <c r="AY213" s="13" t="s">
        <v>112</v>
      </c>
      <c r="BE213" s="134">
        <f t="shared" si="14"/>
        <v>56000</v>
      </c>
      <c r="BF213" s="134">
        <f t="shared" si="15"/>
        <v>0</v>
      </c>
      <c r="BG213" s="134">
        <f t="shared" si="16"/>
        <v>0</v>
      </c>
      <c r="BH213" s="134">
        <f t="shared" si="17"/>
        <v>0</v>
      </c>
      <c r="BI213" s="134">
        <f t="shared" si="18"/>
        <v>0</v>
      </c>
      <c r="BJ213" s="13" t="s">
        <v>76</v>
      </c>
      <c r="BK213" s="134">
        <f t="shared" si="19"/>
        <v>56000</v>
      </c>
      <c r="BL213" s="13" t="s">
        <v>118</v>
      </c>
      <c r="BM213" s="133" t="s">
        <v>477</v>
      </c>
    </row>
    <row r="214" spans="2:65" s="1" customFormat="1" ht="16.5" customHeight="1">
      <c r="B214" s="122"/>
      <c r="C214" s="123" t="s">
        <v>478</v>
      </c>
      <c r="D214" s="123" t="s">
        <v>113</v>
      </c>
      <c r="E214" s="124" t="s">
        <v>479</v>
      </c>
      <c r="F214" s="125" t="s">
        <v>480</v>
      </c>
      <c r="G214" s="126" t="s">
        <v>133</v>
      </c>
      <c r="H214" s="199">
        <v>2</v>
      </c>
      <c r="I214" s="128">
        <v>1650</v>
      </c>
      <c r="J214" s="128">
        <f t="shared" si="10"/>
        <v>3300</v>
      </c>
      <c r="K214" s="125" t="s">
        <v>117</v>
      </c>
      <c r="L214" s="25"/>
      <c r="M214" s="129" t="s">
        <v>1</v>
      </c>
      <c r="N214" s="130" t="s">
        <v>34</v>
      </c>
      <c r="O214" s="131">
        <v>0</v>
      </c>
      <c r="P214" s="131">
        <f t="shared" si="11"/>
        <v>0</v>
      </c>
      <c r="Q214" s="131">
        <v>0</v>
      </c>
      <c r="R214" s="131">
        <f t="shared" si="12"/>
        <v>0</v>
      </c>
      <c r="S214" s="131">
        <v>0</v>
      </c>
      <c r="T214" s="132">
        <f t="shared" si="13"/>
        <v>0</v>
      </c>
      <c r="AR214" s="133" t="s">
        <v>118</v>
      </c>
      <c r="AT214" s="133" t="s">
        <v>113</v>
      </c>
      <c r="AU214" s="133" t="s">
        <v>76</v>
      </c>
      <c r="AY214" s="13" t="s">
        <v>112</v>
      </c>
      <c r="BE214" s="134">
        <f t="shared" si="14"/>
        <v>3300</v>
      </c>
      <c r="BF214" s="134">
        <f t="shared" si="15"/>
        <v>0</v>
      </c>
      <c r="BG214" s="134">
        <f t="shared" si="16"/>
        <v>0</v>
      </c>
      <c r="BH214" s="134">
        <f t="shared" si="17"/>
        <v>0</v>
      </c>
      <c r="BI214" s="134">
        <f t="shared" si="18"/>
        <v>0</v>
      </c>
      <c r="BJ214" s="13" t="s">
        <v>76</v>
      </c>
      <c r="BK214" s="134">
        <f t="shared" si="19"/>
        <v>3300</v>
      </c>
      <c r="BL214" s="13" t="s">
        <v>118</v>
      </c>
      <c r="BM214" s="133" t="s">
        <v>481</v>
      </c>
    </row>
    <row r="215" spans="2:65" s="1" customFormat="1" ht="24.2" customHeight="1">
      <c r="B215" s="122"/>
      <c r="C215" s="123" t="s">
        <v>482</v>
      </c>
      <c r="D215" s="123" t="s">
        <v>113</v>
      </c>
      <c r="E215" s="124" t="s">
        <v>483</v>
      </c>
      <c r="F215" s="125" t="s">
        <v>484</v>
      </c>
      <c r="G215" s="126" t="s">
        <v>133</v>
      </c>
      <c r="H215" s="199">
        <v>50</v>
      </c>
      <c r="I215" s="128">
        <v>797</v>
      </c>
      <c r="J215" s="128">
        <f t="shared" si="10"/>
        <v>39850</v>
      </c>
      <c r="K215" s="125" t="s">
        <v>117</v>
      </c>
      <c r="L215" s="25"/>
      <c r="M215" s="129" t="s">
        <v>1</v>
      </c>
      <c r="N215" s="130" t="s">
        <v>34</v>
      </c>
      <c r="O215" s="131">
        <v>0</v>
      </c>
      <c r="P215" s="131">
        <f t="shared" si="11"/>
        <v>0</v>
      </c>
      <c r="Q215" s="131">
        <v>0</v>
      </c>
      <c r="R215" s="131">
        <f t="shared" si="12"/>
        <v>0</v>
      </c>
      <c r="S215" s="131">
        <v>0</v>
      </c>
      <c r="T215" s="132">
        <f t="shared" si="13"/>
        <v>0</v>
      </c>
      <c r="AR215" s="133" t="s">
        <v>118</v>
      </c>
      <c r="AT215" s="133" t="s">
        <v>113</v>
      </c>
      <c r="AU215" s="133" t="s">
        <v>76</v>
      </c>
      <c r="AY215" s="13" t="s">
        <v>112</v>
      </c>
      <c r="BE215" s="134">
        <f t="shared" si="14"/>
        <v>39850</v>
      </c>
      <c r="BF215" s="134">
        <f t="shared" si="15"/>
        <v>0</v>
      </c>
      <c r="BG215" s="134">
        <f t="shared" si="16"/>
        <v>0</v>
      </c>
      <c r="BH215" s="134">
        <f t="shared" si="17"/>
        <v>0</v>
      </c>
      <c r="BI215" s="134">
        <f t="shared" si="18"/>
        <v>0</v>
      </c>
      <c r="BJ215" s="13" t="s">
        <v>76</v>
      </c>
      <c r="BK215" s="134">
        <f t="shared" si="19"/>
        <v>39850</v>
      </c>
      <c r="BL215" s="13" t="s">
        <v>118</v>
      </c>
      <c r="BM215" s="133" t="s">
        <v>485</v>
      </c>
    </row>
    <row r="216" spans="2:65" s="1" customFormat="1" ht="24.2" customHeight="1">
      <c r="B216" s="122"/>
      <c r="C216" s="123" t="s">
        <v>486</v>
      </c>
      <c r="D216" s="123" t="s">
        <v>113</v>
      </c>
      <c r="E216" s="124" t="s">
        <v>487</v>
      </c>
      <c r="F216" s="125" t="s">
        <v>488</v>
      </c>
      <c r="G216" s="126" t="s">
        <v>133</v>
      </c>
      <c r="H216" s="199">
        <v>30</v>
      </c>
      <c r="I216" s="128">
        <v>671</v>
      </c>
      <c r="J216" s="128">
        <f t="shared" si="10"/>
        <v>20130</v>
      </c>
      <c r="K216" s="125" t="s">
        <v>117</v>
      </c>
      <c r="L216" s="25"/>
      <c r="M216" s="129" t="s">
        <v>1</v>
      </c>
      <c r="N216" s="130" t="s">
        <v>34</v>
      </c>
      <c r="O216" s="131">
        <v>0</v>
      </c>
      <c r="P216" s="131">
        <f t="shared" si="11"/>
        <v>0</v>
      </c>
      <c r="Q216" s="131">
        <v>0</v>
      </c>
      <c r="R216" s="131">
        <f t="shared" si="12"/>
        <v>0</v>
      </c>
      <c r="S216" s="131">
        <v>0</v>
      </c>
      <c r="T216" s="132">
        <f t="shared" si="13"/>
        <v>0</v>
      </c>
      <c r="AR216" s="133" t="s">
        <v>118</v>
      </c>
      <c r="AT216" s="133" t="s">
        <v>113</v>
      </c>
      <c r="AU216" s="133" t="s">
        <v>76</v>
      </c>
      <c r="AY216" s="13" t="s">
        <v>112</v>
      </c>
      <c r="BE216" s="134">
        <f t="shared" si="14"/>
        <v>20130</v>
      </c>
      <c r="BF216" s="134">
        <f t="shared" si="15"/>
        <v>0</v>
      </c>
      <c r="BG216" s="134">
        <f t="shared" si="16"/>
        <v>0</v>
      </c>
      <c r="BH216" s="134">
        <f t="shared" si="17"/>
        <v>0</v>
      </c>
      <c r="BI216" s="134">
        <f t="shared" si="18"/>
        <v>0</v>
      </c>
      <c r="BJ216" s="13" t="s">
        <v>76</v>
      </c>
      <c r="BK216" s="134">
        <f t="shared" si="19"/>
        <v>20130</v>
      </c>
      <c r="BL216" s="13" t="s">
        <v>118</v>
      </c>
      <c r="BM216" s="133" t="s">
        <v>489</v>
      </c>
    </row>
    <row r="217" spans="2:65" s="1" customFormat="1" ht="24.2" customHeight="1">
      <c r="B217" s="122"/>
      <c r="C217" s="123" t="s">
        <v>490</v>
      </c>
      <c r="D217" s="123" t="s">
        <v>113</v>
      </c>
      <c r="E217" s="124" t="s">
        <v>491</v>
      </c>
      <c r="F217" s="125" t="s">
        <v>492</v>
      </c>
      <c r="G217" s="126" t="s">
        <v>133</v>
      </c>
      <c r="H217" s="199">
        <v>2</v>
      </c>
      <c r="I217" s="128">
        <v>4950</v>
      </c>
      <c r="J217" s="128">
        <f t="shared" si="10"/>
        <v>9900</v>
      </c>
      <c r="K217" s="125" t="s">
        <v>117</v>
      </c>
      <c r="L217" s="25"/>
      <c r="M217" s="129" t="s">
        <v>1</v>
      </c>
      <c r="N217" s="130" t="s">
        <v>34</v>
      </c>
      <c r="O217" s="131">
        <v>0</v>
      </c>
      <c r="P217" s="131">
        <f t="shared" si="11"/>
        <v>0</v>
      </c>
      <c r="Q217" s="131">
        <v>0</v>
      </c>
      <c r="R217" s="131">
        <f t="shared" si="12"/>
        <v>0</v>
      </c>
      <c r="S217" s="131">
        <v>0</v>
      </c>
      <c r="T217" s="132">
        <f t="shared" si="13"/>
        <v>0</v>
      </c>
      <c r="AR217" s="133" t="s">
        <v>118</v>
      </c>
      <c r="AT217" s="133" t="s">
        <v>113</v>
      </c>
      <c r="AU217" s="133" t="s">
        <v>76</v>
      </c>
      <c r="AY217" s="13" t="s">
        <v>112</v>
      </c>
      <c r="BE217" s="134">
        <f t="shared" si="14"/>
        <v>9900</v>
      </c>
      <c r="BF217" s="134">
        <f t="shared" si="15"/>
        <v>0</v>
      </c>
      <c r="BG217" s="134">
        <f t="shared" si="16"/>
        <v>0</v>
      </c>
      <c r="BH217" s="134">
        <f t="shared" si="17"/>
        <v>0</v>
      </c>
      <c r="BI217" s="134">
        <f t="shared" si="18"/>
        <v>0</v>
      </c>
      <c r="BJ217" s="13" t="s">
        <v>76</v>
      </c>
      <c r="BK217" s="134">
        <f t="shared" si="19"/>
        <v>9900</v>
      </c>
      <c r="BL217" s="13" t="s">
        <v>118</v>
      </c>
      <c r="BM217" s="133" t="s">
        <v>493</v>
      </c>
    </row>
    <row r="218" spans="2:65" s="1" customFormat="1" ht="24.2" customHeight="1">
      <c r="B218" s="122"/>
      <c r="C218" s="123" t="s">
        <v>494</v>
      </c>
      <c r="D218" s="123" t="s">
        <v>113</v>
      </c>
      <c r="E218" s="124" t="s">
        <v>495</v>
      </c>
      <c r="F218" s="125" t="s">
        <v>496</v>
      </c>
      <c r="G218" s="126" t="s">
        <v>133</v>
      </c>
      <c r="H218" s="199">
        <v>4</v>
      </c>
      <c r="I218" s="128">
        <v>659</v>
      </c>
      <c r="J218" s="128">
        <f t="shared" si="10"/>
        <v>2636</v>
      </c>
      <c r="K218" s="125" t="s">
        <v>117</v>
      </c>
      <c r="L218" s="25"/>
      <c r="M218" s="129" t="s">
        <v>1</v>
      </c>
      <c r="N218" s="130" t="s">
        <v>34</v>
      </c>
      <c r="O218" s="131">
        <v>0</v>
      </c>
      <c r="P218" s="131">
        <f t="shared" si="11"/>
        <v>0</v>
      </c>
      <c r="Q218" s="131">
        <v>0</v>
      </c>
      <c r="R218" s="131">
        <f t="shared" si="12"/>
        <v>0</v>
      </c>
      <c r="S218" s="131">
        <v>0</v>
      </c>
      <c r="T218" s="132">
        <f t="shared" si="13"/>
        <v>0</v>
      </c>
      <c r="AR218" s="133" t="s">
        <v>118</v>
      </c>
      <c r="AT218" s="133" t="s">
        <v>113</v>
      </c>
      <c r="AU218" s="133" t="s">
        <v>76</v>
      </c>
      <c r="AY218" s="13" t="s">
        <v>112</v>
      </c>
      <c r="BE218" s="134">
        <f t="shared" si="14"/>
        <v>2636</v>
      </c>
      <c r="BF218" s="134">
        <f t="shared" si="15"/>
        <v>0</v>
      </c>
      <c r="BG218" s="134">
        <f t="shared" si="16"/>
        <v>0</v>
      </c>
      <c r="BH218" s="134">
        <f t="shared" si="17"/>
        <v>0</v>
      </c>
      <c r="BI218" s="134">
        <f t="shared" si="18"/>
        <v>0</v>
      </c>
      <c r="BJ218" s="13" t="s">
        <v>76</v>
      </c>
      <c r="BK218" s="134">
        <f t="shared" si="19"/>
        <v>2636</v>
      </c>
      <c r="BL218" s="13" t="s">
        <v>118</v>
      </c>
      <c r="BM218" s="133" t="s">
        <v>497</v>
      </c>
    </row>
    <row r="219" spans="2:65" s="1" customFormat="1" ht="33" customHeight="1">
      <c r="B219" s="122"/>
      <c r="C219" s="123" t="s">
        <v>498</v>
      </c>
      <c r="D219" s="123" t="s">
        <v>113</v>
      </c>
      <c r="E219" s="124" t="s">
        <v>499</v>
      </c>
      <c r="F219" s="125" t="s">
        <v>500</v>
      </c>
      <c r="G219" s="126" t="s">
        <v>133</v>
      </c>
      <c r="H219" s="199">
        <v>4</v>
      </c>
      <c r="I219" s="128">
        <v>824</v>
      </c>
      <c r="J219" s="128">
        <f t="shared" si="10"/>
        <v>3296</v>
      </c>
      <c r="K219" s="125" t="s">
        <v>117</v>
      </c>
      <c r="L219" s="25"/>
      <c r="M219" s="129" t="s">
        <v>1</v>
      </c>
      <c r="N219" s="130" t="s">
        <v>34</v>
      </c>
      <c r="O219" s="131">
        <v>0</v>
      </c>
      <c r="P219" s="131">
        <f t="shared" si="11"/>
        <v>0</v>
      </c>
      <c r="Q219" s="131">
        <v>0</v>
      </c>
      <c r="R219" s="131">
        <f t="shared" si="12"/>
        <v>0</v>
      </c>
      <c r="S219" s="131">
        <v>0</v>
      </c>
      <c r="T219" s="132">
        <f t="shared" si="13"/>
        <v>0</v>
      </c>
      <c r="AR219" s="133" t="s">
        <v>118</v>
      </c>
      <c r="AT219" s="133" t="s">
        <v>113</v>
      </c>
      <c r="AU219" s="133" t="s">
        <v>76</v>
      </c>
      <c r="AY219" s="13" t="s">
        <v>112</v>
      </c>
      <c r="BE219" s="134">
        <f t="shared" si="14"/>
        <v>3296</v>
      </c>
      <c r="BF219" s="134">
        <f t="shared" si="15"/>
        <v>0</v>
      </c>
      <c r="BG219" s="134">
        <f t="shared" si="16"/>
        <v>0</v>
      </c>
      <c r="BH219" s="134">
        <f t="shared" si="17"/>
        <v>0</v>
      </c>
      <c r="BI219" s="134">
        <f t="shared" si="18"/>
        <v>0</v>
      </c>
      <c r="BJ219" s="13" t="s">
        <v>76</v>
      </c>
      <c r="BK219" s="134">
        <f t="shared" si="19"/>
        <v>3296</v>
      </c>
      <c r="BL219" s="13" t="s">
        <v>118</v>
      </c>
      <c r="BM219" s="133" t="s">
        <v>501</v>
      </c>
    </row>
    <row r="220" spans="2:65" s="1" customFormat="1" ht="16.5" customHeight="1">
      <c r="B220" s="122"/>
      <c r="C220" s="123" t="s">
        <v>502</v>
      </c>
      <c r="D220" s="123" t="s">
        <v>113</v>
      </c>
      <c r="E220" s="124" t="s">
        <v>503</v>
      </c>
      <c r="F220" s="125" t="s">
        <v>504</v>
      </c>
      <c r="G220" s="126" t="s">
        <v>133</v>
      </c>
      <c r="H220" s="199">
        <v>20</v>
      </c>
      <c r="I220" s="128">
        <v>2950</v>
      </c>
      <c r="J220" s="128">
        <f t="shared" si="10"/>
        <v>59000</v>
      </c>
      <c r="K220" s="125" t="s">
        <v>117</v>
      </c>
      <c r="L220" s="25"/>
      <c r="M220" s="129" t="s">
        <v>1</v>
      </c>
      <c r="N220" s="130" t="s">
        <v>34</v>
      </c>
      <c r="O220" s="131">
        <v>0</v>
      </c>
      <c r="P220" s="131">
        <f t="shared" si="11"/>
        <v>0</v>
      </c>
      <c r="Q220" s="131">
        <v>0</v>
      </c>
      <c r="R220" s="131">
        <f t="shared" si="12"/>
        <v>0</v>
      </c>
      <c r="S220" s="131">
        <v>0</v>
      </c>
      <c r="T220" s="132">
        <f t="shared" si="13"/>
        <v>0</v>
      </c>
      <c r="AR220" s="133" t="s">
        <v>118</v>
      </c>
      <c r="AT220" s="133" t="s">
        <v>113</v>
      </c>
      <c r="AU220" s="133" t="s">
        <v>76</v>
      </c>
      <c r="AY220" s="13" t="s">
        <v>112</v>
      </c>
      <c r="BE220" s="134">
        <f t="shared" si="14"/>
        <v>59000</v>
      </c>
      <c r="BF220" s="134">
        <f t="shared" si="15"/>
        <v>0</v>
      </c>
      <c r="BG220" s="134">
        <f t="shared" si="16"/>
        <v>0</v>
      </c>
      <c r="BH220" s="134">
        <f t="shared" si="17"/>
        <v>0</v>
      </c>
      <c r="BI220" s="134">
        <f t="shared" si="18"/>
        <v>0</v>
      </c>
      <c r="BJ220" s="13" t="s">
        <v>76</v>
      </c>
      <c r="BK220" s="134">
        <f t="shared" si="19"/>
        <v>59000</v>
      </c>
      <c r="BL220" s="13" t="s">
        <v>118</v>
      </c>
      <c r="BM220" s="133" t="s">
        <v>505</v>
      </c>
    </row>
    <row r="221" spans="2:65" s="1" customFormat="1" ht="21.75" customHeight="1">
      <c r="B221" s="122"/>
      <c r="C221" s="123" t="s">
        <v>506</v>
      </c>
      <c r="D221" s="123" t="s">
        <v>113</v>
      </c>
      <c r="E221" s="124" t="s">
        <v>507</v>
      </c>
      <c r="F221" s="125" t="s">
        <v>508</v>
      </c>
      <c r="G221" s="126" t="s">
        <v>133</v>
      </c>
      <c r="H221" s="199">
        <v>20</v>
      </c>
      <c r="I221" s="128">
        <v>4900</v>
      </c>
      <c r="J221" s="128">
        <f t="shared" si="10"/>
        <v>98000</v>
      </c>
      <c r="K221" s="125" t="s">
        <v>117</v>
      </c>
      <c r="L221" s="25"/>
      <c r="M221" s="129" t="s">
        <v>1</v>
      </c>
      <c r="N221" s="130" t="s">
        <v>34</v>
      </c>
      <c r="O221" s="131">
        <v>0</v>
      </c>
      <c r="P221" s="131">
        <f t="shared" si="11"/>
        <v>0</v>
      </c>
      <c r="Q221" s="131">
        <v>0</v>
      </c>
      <c r="R221" s="131">
        <f t="shared" si="12"/>
        <v>0</v>
      </c>
      <c r="S221" s="131">
        <v>0</v>
      </c>
      <c r="T221" s="132">
        <f t="shared" si="13"/>
        <v>0</v>
      </c>
      <c r="AR221" s="133" t="s">
        <v>118</v>
      </c>
      <c r="AT221" s="133" t="s">
        <v>113</v>
      </c>
      <c r="AU221" s="133" t="s">
        <v>76</v>
      </c>
      <c r="AY221" s="13" t="s">
        <v>112</v>
      </c>
      <c r="BE221" s="134">
        <f t="shared" si="14"/>
        <v>98000</v>
      </c>
      <c r="BF221" s="134">
        <f t="shared" si="15"/>
        <v>0</v>
      </c>
      <c r="BG221" s="134">
        <f t="shared" si="16"/>
        <v>0</v>
      </c>
      <c r="BH221" s="134">
        <f t="shared" si="17"/>
        <v>0</v>
      </c>
      <c r="BI221" s="134">
        <f t="shared" si="18"/>
        <v>0</v>
      </c>
      <c r="BJ221" s="13" t="s">
        <v>76</v>
      </c>
      <c r="BK221" s="134">
        <f t="shared" si="19"/>
        <v>98000</v>
      </c>
      <c r="BL221" s="13" t="s">
        <v>118</v>
      </c>
      <c r="BM221" s="133" t="s">
        <v>509</v>
      </c>
    </row>
    <row r="222" spans="2:65" s="1" customFormat="1" ht="21.75" customHeight="1">
      <c r="B222" s="122"/>
      <c r="C222" s="123" t="s">
        <v>510</v>
      </c>
      <c r="D222" s="123" t="s">
        <v>113</v>
      </c>
      <c r="E222" s="124" t="s">
        <v>511</v>
      </c>
      <c r="F222" s="125" t="s">
        <v>512</v>
      </c>
      <c r="G222" s="126" t="s">
        <v>133</v>
      </c>
      <c r="H222" s="199">
        <v>4</v>
      </c>
      <c r="I222" s="128">
        <v>5040</v>
      </c>
      <c r="J222" s="128">
        <f t="shared" si="10"/>
        <v>20160</v>
      </c>
      <c r="K222" s="125" t="s">
        <v>117</v>
      </c>
      <c r="L222" s="25"/>
      <c r="M222" s="129" t="s">
        <v>1</v>
      </c>
      <c r="N222" s="130" t="s">
        <v>34</v>
      </c>
      <c r="O222" s="131">
        <v>0</v>
      </c>
      <c r="P222" s="131">
        <f t="shared" si="11"/>
        <v>0</v>
      </c>
      <c r="Q222" s="131">
        <v>0</v>
      </c>
      <c r="R222" s="131">
        <f t="shared" si="12"/>
        <v>0</v>
      </c>
      <c r="S222" s="131">
        <v>0</v>
      </c>
      <c r="T222" s="132">
        <f t="shared" si="13"/>
        <v>0</v>
      </c>
      <c r="AR222" s="133" t="s">
        <v>118</v>
      </c>
      <c r="AT222" s="133" t="s">
        <v>113</v>
      </c>
      <c r="AU222" s="133" t="s">
        <v>76</v>
      </c>
      <c r="AY222" s="13" t="s">
        <v>112</v>
      </c>
      <c r="BE222" s="134">
        <f t="shared" si="14"/>
        <v>20160</v>
      </c>
      <c r="BF222" s="134">
        <f t="shared" si="15"/>
        <v>0</v>
      </c>
      <c r="BG222" s="134">
        <f t="shared" si="16"/>
        <v>0</v>
      </c>
      <c r="BH222" s="134">
        <f t="shared" si="17"/>
        <v>0</v>
      </c>
      <c r="BI222" s="134">
        <f t="shared" si="18"/>
        <v>0</v>
      </c>
      <c r="BJ222" s="13" t="s">
        <v>76</v>
      </c>
      <c r="BK222" s="134">
        <f t="shared" si="19"/>
        <v>20160</v>
      </c>
      <c r="BL222" s="13" t="s">
        <v>118</v>
      </c>
      <c r="BM222" s="133" t="s">
        <v>513</v>
      </c>
    </row>
    <row r="223" spans="2:65" s="1" customFormat="1" ht="24.2" customHeight="1">
      <c r="B223" s="122"/>
      <c r="C223" s="123" t="s">
        <v>514</v>
      </c>
      <c r="D223" s="123" t="s">
        <v>113</v>
      </c>
      <c r="E223" s="124" t="s">
        <v>515</v>
      </c>
      <c r="F223" s="125" t="s">
        <v>516</v>
      </c>
      <c r="G223" s="126" t="s">
        <v>133</v>
      </c>
      <c r="H223" s="199">
        <v>4</v>
      </c>
      <c r="I223" s="128">
        <v>6250</v>
      </c>
      <c r="J223" s="128">
        <f t="shared" si="10"/>
        <v>25000</v>
      </c>
      <c r="K223" s="125" t="s">
        <v>117</v>
      </c>
      <c r="L223" s="25"/>
      <c r="M223" s="129" t="s">
        <v>1</v>
      </c>
      <c r="N223" s="130" t="s">
        <v>34</v>
      </c>
      <c r="O223" s="131">
        <v>0</v>
      </c>
      <c r="P223" s="131">
        <f t="shared" si="11"/>
        <v>0</v>
      </c>
      <c r="Q223" s="131">
        <v>0</v>
      </c>
      <c r="R223" s="131">
        <f t="shared" si="12"/>
        <v>0</v>
      </c>
      <c r="S223" s="131">
        <v>0</v>
      </c>
      <c r="T223" s="132">
        <f t="shared" si="13"/>
        <v>0</v>
      </c>
      <c r="AR223" s="133" t="s">
        <v>118</v>
      </c>
      <c r="AT223" s="133" t="s">
        <v>113</v>
      </c>
      <c r="AU223" s="133" t="s">
        <v>76</v>
      </c>
      <c r="AY223" s="13" t="s">
        <v>112</v>
      </c>
      <c r="BE223" s="134">
        <f t="shared" si="14"/>
        <v>25000</v>
      </c>
      <c r="BF223" s="134">
        <f t="shared" si="15"/>
        <v>0</v>
      </c>
      <c r="BG223" s="134">
        <f t="shared" si="16"/>
        <v>0</v>
      </c>
      <c r="BH223" s="134">
        <f t="shared" si="17"/>
        <v>0</v>
      </c>
      <c r="BI223" s="134">
        <f t="shared" si="18"/>
        <v>0</v>
      </c>
      <c r="BJ223" s="13" t="s">
        <v>76</v>
      </c>
      <c r="BK223" s="134">
        <f t="shared" si="19"/>
        <v>25000</v>
      </c>
      <c r="BL223" s="13" t="s">
        <v>118</v>
      </c>
      <c r="BM223" s="133" t="s">
        <v>517</v>
      </c>
    </row>
    <row r="224" spans="2:65" s="1" customFormat="1" ht="16.5" customHeight="1">
      <c r="B224" s="122"/>
      <c r="C224" s="123" t="s">
        <v>518</v>
      </c>
      <c r="D224" s="123" t="s">
        <v>113</v>
      </c>
      <c r="E224" s="124" t="s">
        <v>519</v>
      </c>
      <c r="F224" s="125" t="s">
        <v>520</v>
      </c>
      <c r="G224" s="126" t="s">
        <v>133</v>
      </c>
      <c r="H224" s="199">
        <v>2</v>
      </c>
      <c r="I224" s="128">
        <v>6570</v>
      </c>
      <c r="J224" s="128">
        <f t="shared" si="10"/>
        <v>13140</v>
      </c>
      <c r="K224" s="125" t="s">
        <v>117</v>
      </c>
      <c r="L224" s="25"/>
      <c r="M224" s="129" t="s">
        <v>1</v>
      </c>
      <c r="N224" s="130" t="s">
        <v>34</v>
      </c>
      <c r="O224" s="131">
        <v>0</v>
      </c>
      <c r="P224" s="131">
        <f t="shared" si="11"/>
        <v>0</v>
      </c>
      <c r="Q224" s="131">
        <v>0</v>
      </c>
      <c r="R224" s="131">
        <f t="shared" si="12"/>
        <v>0</v>
      </c>
      <c r="S224" s="131">
        <v>0</v>
      </c>
      <c r="T224" s="132">
        <f t="shared" si="13"/>
        <v>0</v>
      </c>
      <c r="AR224" s="133" t="s">
        <v>118</v>
      </c>
      <c r="AT224" s="133" t="s">
        <v>113</v>
      </c>
      <c r="AU224" s="133" t="s">
        <v>76</v>
      </c>
      <c r="AY224" s="13" t="s">
        <v>112</v>
      </c>
      <c r="BE224" s="134">
        <f t="shared" si="14"/>
        <v>13140</v>
      </c>
      <c r="BF224" s="134">
        <f t="shared" si="15"/>
        <v>0</v>
      </c>
      <c r="BG224" s="134">
        <f t="shared" si="16"/>
        <v>0</v>
      </c>
      <c r="BH224" s="134">
        <f t="shared" si="17"/>
        <v>0</v>
      </c>
      <c r="BI224" s="134">
        <f t="shared" si="18"/>
        <v>0</v>
      </c>
      <c r="BJ224" s="13" t="s">
        <v>76</v>
      </c>
      <c r="BK224" s="134">
        <f t="shared" si="19"/>
        <v>13140</v>
      </c>
      <c r="BL224" s="13" t="s">
        <v>118</v>
      </c>
      <c r="BM224" s="133" t="s">
        <v>521</v>
      </c>
    </row>
    <row r="225" spans="2:65" s="1" customFormat="1" ht="21.75" customHeight="1">
      <c r="B225" s="122"/>
      <c r="C225" s="123" t="s">
        <v>522</v>
      </c>
      <c r="D225" s="123" t="s">
        <v>113</v>
      </c>
      <c r="E225" s="124" t="s">
        <v>523</v>
      </c>
      <c r="F225" s="125" t="s">
        <v>524</v>
      </c>
      <c r="G225" s="126" t="s">
        <v>133</v>
      </c>
      <c r="H225" s="199">
        <v>4</v>
      </c>
      <c r="I225" s="128">
        <v>8370</v>
      </c>
      <c r="J225" s="128">
        <f t="shared" si="10"/>
        <v>33480</v>
      </c>
      <c r="K225" s="125" t="s">
        <v>117</v>
      </c>
      <c r="L225" s="25"/>
      <c r="M225" s="129" t="s">
        <v>1</v>
      </c>
      <c r="N225" s="130" t="s">
        <v>34</v>
      </c>
      <c r="O225" s="131">
        <v>0</v>
      </c>
      <c r="P225" s="131">
        <f t="shared" si="11"/>
        <v>0</v>
      </c>
      <c r="Q225" s="131">
        <v>0</v>
      </c>
      <c r="R225" s="131">
        <f t="shared" si="12"/>
        <v>0</v>
      </c>
      <c r="S225" s="131">
        <v>0</v>
      </c>
      <c r="T225" s="132">
        <f t="shared" si="13"/>
        <v>0</v>
      </c>
      <c r="AR225" s="133" t="s">
        <v>118</v>
      </c>
      <c r="AT225" s="133" t="s">
        <v>113</v>
      </c>
      <c r="AU225" s="133" t="s">
        <v>76</v>
      </c>
      <c r="AY225" s="13" t="s">
        <v>112</v>
      </c>
      <c r="BE225" s="134">
        <f t="shared" si="14"/>
        <v>33480</v>
      </c>
      <c r="BF225" s="134">
        <f t="shared" si="15"/>
        <v>0</v>
      </c>
      <c r="BG225" s="134">
        <f t="shared" si="16"/>
        <v>0</v>
      </c>
      <c r="BH225" s="134">
        <f t="shared" si="17"/>
        <v>0</v>
      </c>
      <c r="BI225" s="134">
        <f t="shared" si="18"/>
        <v>0</v>
      </c>
      <c r="BJ225" s="13" t="s">
        <v>76</v>
      </c>
      <c r="BK225" s="134">
        <f t="shared" si="19"/>
        <v>33480</v>
      </c>
      <c r="BL225" s="13" t="s">
        <v>118</v>
      </c>
      <c r="BM225" s="133" t="s">
        <v>525</v>
      </c>
    </row>
    <row r="226" spans="2:65" s="1" customFormat="1" ht="24.2" customHeight="1">
      <c r="B226" s="122"/>
      <c r="C226" s="123" t="s">
        <v>526</v>
      </c>
      <c r="D226" s="123" t="s">
        <v>113</v>
      </c>
      <c r="E226" s="124" t="s">
        <v>527</v>
      </c>
      <c r="F226" s="125" t="s">
        <v>528</v>
      </c>
      <c r="G226" s="126" t="s">
        <v>133</v>
      </c>
      <c r="H226" s="199">
        <v>4</v>
      </c>
      <c r="I226" s="128">
        <v>8370</v>
      </c>
      <c r="J226" s="128">
        <f t="shared" si="10"/>
        <v>33480</v>
      </c>
      <c r="K226" s="125" t="s">
        <v>117</v>
      </c>
      <c r="L226" s="25"/>
      <c r="M226" s="129" t="s">
        <v>1</v>
      </c>
      <c r="N226" s="130" t="s">
        <v>34</v>
      </c>
      <c r="O226" s="131">
        <v>0</v>
      </c>
      <c r="P226" s="131">
        <f t="shared" si="11"/>
        <v>0</v>
      </c>
      <c r="Q226" s="131">
        <v>0</v>
      </c>
      <c r="R226" s="131">
        <f t="shared" si="12"/>
        <v>0</v>
      </c>
      <c r="S226" s="131">
        <v>0</v>
      </c>
      <c r="T226" s="132">
        <f t="shared" si="13"/>
        <v>0</v>
      </c>
      <c r="AR226" s="133" t="s">
        <v>118</v>
      </c>
      <c r="AT226" s="133" t="s">
        <v>113</v>
      </c>
      <c r="AU226" s="133" t="s">
        <v>76</v>
      </c>
      <c r="AY226" s="13" t="s">
        <v>112</v>
      </c>
      <c r="BE226" s="134">
        <f t="shared" si="14"/>
        <v>33480</v>
      </c>
      <c r="BF226" s="134">
        <f t="shared" si="15"/>
        <v>0</v>
      </c>
      <c r="BG226" s="134">
        <f t="shared" si="16"/>
        <v>0</v>
      </c>
      <c r="BH226" s="134">
        <f t="shared" si="17"/>
        <v>0</v>
      </c>
      <c r="BI226" s="134">
        <f t="shared" si="18"/>
        <v>0</v>
      </c>
      <c r="BJ226" s="13" t="s">
        <v>76</v>
      </c>
      <c r="BK226" s="134">
        <f t="shared" si="19"/>
        <v>33480</v>
      </c>
      <c r="BL226" s="13" t="s">
        <v>118</v>
      </c>
      <c r="BM226" s="133" t="s">
        <v>529</v>
      </c>
    </row>
    <row r="227" spans="2:65" s="1" customFormat="1" ht="24.2" customHeight="1">
      <c r="B227" s="122"/>
      <c r="C227" s="123" t="s">
        <v>530</v>
      </c>
      <c r="D227" s="123" t="s">
        <v>113</v>
      </c>
      <c r="E227" s="124" t="s">
        <v>531</v>
      </c>
      <c r="F227" s="125" t="s">
        <v>532</v>
      </c>
      <c r="G227" s="126" t="s">
        <v>133</v>
      </c>
      <c r="H227" s="199">
        <v>4</v>
      </c>
      <c r="I227" s="128">
        <v>11200</v>
      </c>
      <c r="J227" s="128">
        <f t="shared" si="10"/>
        <v>44800</v>
      </c>
      <c r="K227" s="125" t="s">
        <v>117</v>
      </c>
      <c r="L227" s="25"/>
      <c r="M227" s="129" t="s">
        <v>1</v>
      </c>
      <c r="N227" s="130" t="s">
        <v>34</v>
      </c>
      <c r="O227" s="131">
        <v>0</v>
      </c>
      <c r="P227" s="131">
        <f t="shared" si="11"/>
        <v>0</v>
      </c>
      <c r="Q227" s="131">
        <v>0</v>
      </c>
      <c r="R227" s="131">
        <f t="shared" si="12"/>
        <v>0</v>
      </c>
      <c r="S227" s="131">
        <v>0</v>
      </c>
      <c r="T227" s="132">
        <f t="shared" si="13"/>
        <v>0</v>
      </c>
      <c r="AR227" s="133" t="s">
        <v>118</v>
      </c>
      <c r="AT227" s="133" t="s">
        <v>113</v>
      </c>
      <c r="AU227" s="133" t="s">
        <v>76</v>
      </c>
      <c r="AY227" s="13" t="s">
        <v>112</v>
      </c>
      <c r="BE227" s="134">
        <f t="shared" si="14"/>
        <v>44800</v>
      </c>
      <c r="BF227" s="134">
        <f t="shared" si="15"/>
        <v>0</v>
      </c>
      <c r="BG227" s="134">
        <f t="shared" si="16"/>
        <v>0</v>
      </c>
      <c r="BH227" s="134">
        <f t="shared" si="17"/>
        <v>0</v>
      </c>
      <c r="BI227" s="134">
        <f t="shared" si="18"/>
        <v>0</v>
      </c>
      <c r="BJ227" s="13" t="s">
        <v>76</v>
      </c>
      <c r="BK227" s="134">
        <f t="shared" si="19"/>
        <v>44800</v>
      </c>
      <c r="BL227" s="13" t="s">
        <v>118</v>
      </c>
      <c r="BM227" s="133" t="s">
        <v>533</v>
      </c>
    </row>
    <row r="228" spans="2:65" s="1" customFormat="1" ht="24.2" customHeight="1">
      <c r="B228" s="122"/>
      <c r="C228" s="123" t="s">
        <v>534</v>
      </c>
      <c r="D228" s="123" t="s">
        <v>113</v>
      </c>
      <c r="E228" s="124" t="s">
        <v>535</v>
      </c>
      <c r="F228" s="125" t="s">
        <v>536</v>
      </c>
      <c r="G228" s="126" t="s">
        <v>133</v>
      </c>
      <c r="H228" s="199">
        <v>2</v>
      </c>
      <c r="I228" s="128">
        <v>16700</v>
      </c>
      <c r="J228" s="128">
        <f t="shared" si="10"/>
        <v>33400</v>
      </c>
      <c r="K228" s="125" t="s">
        <v>117</v>
      </c>
      <c r="L228" s="25"/>
      <c r="M228" s="129" t="s">
        <v>1</v>
      </c>
      <c r="N228" s="130" t="s">
        <v>34</v>
      </c>
      <c r="O228" s="131">
        <v>0</v>
      </c>
      <c r="P228" s="131">
        <f t="shared" si="11"/>
        <v>0</v>
      </c>
      <c r="Q228" s="131">
        <v>0</v>
      </c>
      <c r="R228" s="131">
        <f t="shared" si="12"/>
        <v>0</v>
      </c>
      <c r="S228" s="131">
        <v>0</v>
      </c>
      <c r="T228" s="132">
        <f t="shared" si="13"/>
        <v>0</v>
      </c>
      <c r="AR228" s="133" t="s">
        <v>118</v>
      </c>
      <c r="AT228" s="133" t="s">
        <v>113</v>
      </c>
      <c r="AU228" s="133" t="s">
        <v>76</v>
      </c>
      <c r="AY228" s="13" t="s">
        <v>112</v>
      </c>
      <c r="BE228" s="134">
        <f t="shared" si="14"/>
        <v>33400</v>
      </c>
      <c r="BF228" s="134">
        <f t="shared" si="15"/>
        <v>0</v>
      </c>
      <c r="BG228" s="134">
        <f t="shared" si="16"/>
        <v>0</v>
      </c>
      <c r="BH228" s="134">
        <f t="shared" si="17"/>
        <v>0</v>
      </c>
      <c r="BI228" s="134">
        <f t="shared" si="18"/>
        <v>0</v>
      </c>
      <c r="BJ228" s="13" t="s">
        <v>76</v>
      </c>
      <c r="BK228" s="134">
        <f t="shared" si="19"/>
        <v>33400</v>
      </c>
      <c r="BL228" s="13" t="s">
        <v>118</v>
      </c>
      <c r="BM228" s="133" t="s">
        <v>537</v>
      </c>
    </row>
    <row r="229" spans="2:65" s="1" customFormat="1" ht="24.2" customHeight="1">
      <c r="B229" s="122"/>
      <c r="C229" s="123" t="s">
        <v>538</v>
      </c>
      <c r="D229" s="123" t="s">
        <v>113</v>
      </c>
      <c r="E229" s="124" t="s">
        <v>539</v>
      </c>
      <c r="F229" s="125" t="s">
        <v>540</v>
      </c>
      <c r="G229" s="126" t="s">
        <v>133</v>
      </c>
      <c r="H229" s="199">
        <v>20</v>
      </c>
      <c r="I229" s="128">
        <v>574</v>
      </c>
      <c r="J229" s="128">
        <f t="shared" si="10"/>
        <v>11480</v>
      </c>
      <c r="K229" s="125" t="s">
        <v>117</v>
      </c>
      <c r="L229" s="25"/>
      <c r="M229" s="129" t="s">
        <v>1</v>
      </c>
      <c r="N229" s="130" t="s">
        <v>34</v>
      </c>
      <c r="O229" s="131">
        <v>0</v>
      </c>
      <c r="P229" s="131">
        <f t="shared" si="11"/>
        <v>0</v>
      </c>
      <c r="Q229" s="131">
        <v>0</v>
      </c>
      <c r="R229" s="131">
        <f t="shared" si="12"/>
        <v>0</v>
      </c>
      <c r="S229" s="131">
        <v>0</v>
      </c>
      <c r="T229" s="132">
        <f t="shared" si="13"/>
        <v>0</v>
      </c>
      <c r="AR229" s="133" t="s">
        <v>118</v>
      </c>
      <c r="AT229" s="133" t="s">
        <v>113</v>
      </c>
      <c r="AU229" s="133" t="s">
        <v>76</v>
      </c>
      <c r="AY229" s="13" t="s">
        <v>112</v>
      </c>
      <c r="BE229" s="134">
        <f t="shared" si="14"/>
        <v>11480</v>
      </c>
      <c r="BF229" s="134">
        <f t="shared" si="15"/>
        <v>0</v>
      </c>
      <c r="BG229" s="134">
        <f t="shared" si="16"/>
        <v>0</v>
      </c>
      <c r="BH229" s="134">
        <f t="shared" si="17"/>
        <v>0</v>
      </c>
      <c r="BI229" s="134">
        <f t="shared" si="18"/>
        <v>0</v>
      </c>
      <c r="BJ229" s="13" t="s">
        <v>76</v>
      </c>
      <c r="BK229" s="134">
        <f t="shared" si="19"/>
        <v>11480</v>
      </c>
      <c r="BL229" s="13" t="s">
        <v>118</v>
      </c>
      <c r="BM229" s="133" t="s">
        <v>541</v>
      </c>
    </row>
    <row r="230" spans="2:65" s="1" customFormat="1" ht="24.2" customHeight="1">
      <c r="B230" s="122"/>
      <c r="C230" s="123" t="s">
        <v>542</v>
      </c>
      <c r="D230" s="123" t="s">
        <v>113</v>
      </c>
      <c r="E230" s="124" t="s">
        <v>543</v>
      </c>
      <c r="F230" s="125" t="s">
        <v>544</v>
      </c>
      <c r="G230" s="126" t="s">
        <v>545</v>
      </c>
      <c r="H230" s="199">
        <v>20</v>
      </c>
      <c r="I230" s="128">
        <v>367</v>
      </c>
      <c r="J230" s="128">
        <f t="shared" si="10"/>
        <v>7340</v>
      </c>
      <c r="K230" s="125" t="s">
        <v>117</v>
      </c>
      <c r="L230" s="25"/>
      <c r="M230" s="129" t="s">
        <v>1</v>
      </c>
      <c r="N230" s="130" t="s">
        <v>34</v>
      </c>
      <c r="O230" s="131">
        <v>0</v>
      </c>
      <c r="P230" s="131">
        <f t="shared" si="11"/>
        <v>0</v>
      </c>
      <c r="Q230" s="131">
        <v>0</v>
      </c>
      <c r="R230" s="131">
        <f t="shared" si="12"/>
        <v>0</v>
      </c>
      <c r="S230" s="131">
        <v>0</v>
      </c>
      <c r="T230" s="132">
        <f t="shared" si="13"/>
        <v>0</v>
      </c>
      <c r="AR230" s="133" t="s">
        <v>118</v>
      </c>
      <c r="AT230" s="133" t="s">
        <v>113</v>
      </c>
      <c r="AU230" s="133" t="s">
        <v>76</v>
      </c>
      <c r="AY230" s="13" t="s">
        <v>112</v>
      </c>
      <c r="BE230" s="134">
        <f t="shared" si="14"/>
        <v>7340</v>
      </c>
      <c r="BF230" s="134">
        <f t="shared" si="15"/>
        <v>0</v>
      </c>
      <c r="BG230" s="134">
        <f t="shared" si="16"/>
        <v>0</v>
      </c>
      <c r="BH230" s="134">
        <f t="shared" si="17"/>
        <v>0</v>
      </c>
      <c r="BI230" s="134">
        <f t="shared" si="18"/>
        <v>0</v>
      </c>
      <c r="BJ230" s="13" t="s">
        <v>76</v>
      </c>
      <c r="BK230" s="134">
        <f t="shared" si="19"/>
        <v>7340</v>
      </c>
      <c r="BL230" s="13" t="s">
        <v>118</v>
      </c>
      <c r="BM230" s="133" t="s">
        <v>546</v>
      </c>
    </row>
    <row r="231" spans="2:65" s="1" customFormat="1" ht="24.2" customHeight="1">
      <c r="B231" s="122"/>
      <c r="C231" s="123" t="s">
        <v>547</v>
      </c>
      <c r="D231" s="123" t="s">
        <v>113</v>
      </c>
      <c r="E231" s="124" t="s">
        <v>548</v>
      </c>
      <c r="F231" s="125" t="s">
        <v>549</v>
      </c>
      <c r="G231" s="126" t="s">
        <v>133</v>
      </c>
      <c r="H231" s="199">
        <v>20</v>
      </c>
      <c r="I231" s="128">
        <v>369</v>
      </c>
      <c r="J231" s="128">
        <f t="shared" si="10"/>
        <v>7380</v>
      </c>
      <c r="K231" s="125" t="s">
        <v>117</v>
      </c>
      <c r="L231" s="25"/>
      <c r="M231" s="129" t="s">
        <v>1</v>
      </c>
      <c r="N231" s="130" t="s">
        <v>34</v>
      </c>
      <c r="O231" s="131">
        <v>0</v>
      </c>
      <c r="P231" s="131">
        <f t="shared" si="11"/>
        <v>0</v>
      </c>
      <c r="Q231" s="131">
        <v>0</v>
      </c>
      <c r="R231" s="131">
        <f t="shared" si="12"/>
        <v>0</v>
      </c>
      <c r="S231" s="131">
        <v>0</v>
      </c>
      <c r="T231" s="132">
        <f t="shared" si="13"/>
        <v>0</v>
      </c>
      <c r="AR231" s="133" t="s">
        <v>118</v>
      </c>
      <c r="AT231" s="133" t="s">
        <v>113</v>
      </c>
      <c r="AU231" s="133" t="s">
        <v>76</v>
      </c>
      <c r="AY231" s="13" t="s">
        <v>112</v>
      </c>
      <c r="BE231" s="134">
        <f t="shared" si="14"/>
        <v>7380</v>
      </c>
      <c r="BF231" s="134">
        <f t="shared" si="15"/>
        <v>0</v>
      </c>
      <c r="BG231" s="134">
        <f t="shared" si="16"/>
        <v>0</v>
      </c>
      <c r="BH231" s="134">
        <f t="shared" si="17"/>
        <v>0</v>
      </c>
      <c r="BI231" s="134">
        <f t="shared" si="18"/>
        <v>0</v>
      </c>
      <c r="BJ231" s="13" t="s">
        <v>76</v>
      </c>
      <c r="BK231" s="134">
        <f t="shared" si="19"/>
        <v>7380</v>
      </c>
      <c r="BL231" s="13" t="s">
        <v>118</v>
      </c>
      <c r="BM231" s="133" t="s">
        <v>550</v>
      </c>
    </row>
    <row r="232" spans="2:65" s="1" customFormat="1" ht="24.2" customHeight="1">
      <c r="B232" s="122"/>
      <c r="C232" s="123" t="s">
        <v>551</v>
      </c>
      <c r="D232" s="123" t="s">
        <v>113</v>
      </c>
      <c r="E232" s="124" t="s">
        <v>552</v>
      </c>
      <c r="F232" s="125" t="s">
        <v>553</v>
      </c>
      <c r="G232" s="126" t="s">
        <v>133</v>
      </c>
      <c r="H232" s="199">
        <v>50</v>
      </c>
      <c r="I232" s="128">
        <v>364</v>
      </c>
      <c r="J232" s="128">
        <f t="shared" si="10"/>
        <v>18200</v>
      </c>
      <c r="K232" s="125" t="s">
        <v>117</v>
      </c>
      <c r="L232" s="25"/>
      <c r="M232" s="129" t="s">
        <v>1</v>
      </c>
      <c r="N232" s="130" t="s">
        <v>34</v>
      </c>
      <c r="O232" s="131">
        <v>0</v>
      </c>
      <c r="P232" s="131">
        <f t="shared" si="11"/>
        <v>0</v>
      </c>
      <c r="Q232" s="131">
        <v>0</v>
      </c>
      <c r="R232" s="131">
        <f t="shared" si="12"/>
        <v>0</v>
      </c>
      <c r="S232" s="131">
        <v>0</v>
      </c>
      <c r="T232" s="132">
        <f t="shared" si="13"/>
        <v>0</v>
      </c>
      <c r="AR232" s="133" t="s">
        <v>118</v>
      </c>
      <c r="AT232" s="133" t="s">
        <v>113</v>
      </c>
      <c r="AU232" s="133" t="s">
        <v>76</v>
      </c>
      <c r="AY232" s="13" t="s">
        <v>112</v>
      </c>
      <c r="BE232" s="134">
        <f t="shared" si="14"/>
        <v>18200</v>
      </c>
      <c r="BF232" s="134">
        <f t="shared" si="15"/>
        <v>0</v>
      </c>
      <c r="BG232" s="134">
        <f t="shared" si="16"/>
        <v>0</v>
      </c>
      <c r="BH232" s="134">
        <f t="shared" si="17"/>
        <v>0</v>
      </c>
      <c r="BI232" s="134">
        <f t="shared" si="18"/>
        <v>0</v>
      </c>
      <c r="BJ232" s="13" t="s">
        <v>76</v>
      </c>
      <c r="BK232" s="134">
        <f t="shared" si="19"/>
        <v>18200</v>
      </c>
      <c r="BL232" s="13" t="s">
        <v>118</v>
      </c>
      <c r="BM232" s="133" t="s">
        <v>554</v>
      </c>
    </row>
    <row r="233" spans="2:65" s="1" customFormat="1" ht="16.5" customHeight="1">
      <c r="B233" s="122"/>
      <c r="C233" s="123" t="s">
        <v>555</v>
      </c>
      <c r="D233" s="123" t="s">
        <v>113</v>
      </c>
      <c r="E233" s="124" t="s">
        <v>556</v>
      </c>
      <c r="F233" s="125" t="s">
        <v>557</v>
      </c>
      <c r="G233" s="126" t="s">
        <v>133</v>
      </c>
      <c r="H233" s="199">
        <v>2</v>
      </c>
      <c r="I233" s="128">
        <v>285</v>
      </c>
      <c r="J233" s="128">
        <f t="shared" si="10"/>
        <v>570</v>
      </c>
      <c r="K233" s="125" t="s">
        <v>117</v>
      </c>
      <c r="L233" s="25"/>
      <c r="M233" s="129" t="s">
        <v>1</v>
      </c>
      <c r="N233" s="130" t="s">
        <v>34</v>
      </c>
      <c r="O233" s="131">
        <v>0</v>
      </c>
      <c r="P233" s="131">
        <f t="shared" si="11"/>
        <v>0</v>
      </c>
      <c r="Q233" s="131">
        <v>0</v>
      </c>
      <c r="R233" s="131">
        <f t="shared" si="12"/>
        <v>0</v>
      </c>
      <c r="S233" s="131">
        <v>0</v>
      </c>
      <c r="T233" s="132">
        <f t="shared" si="13"/>
        <v>0</v>
      </c>
      <c r="AR233" s="133" t="s">
        <v>118</v>
      </c>
      <c r="AT233" s="133" t="s">
        <v>113</v>
      </c>
      <c r="AU233" s="133" t="s">
        <v>76</v>
      </c>
      <c r="AY233" s="13" t="s">
        <v>112</v>
      </c>
      <c r="BE233" s="134">
        <f t="shared" si="14"/>
        <v>570</v>
      </c>
      <c r="BF233" s="134">
        <f t="shared" si="15"/>
        <v>0</v>
      </c>
      <c r="BG233" s="134">
        <f t="shared" si="16"/>
        <v>0</v>
      </c>
      <c r="BH233" s="134">
        <f t="shared" si="17"/>
        <v>0</v>
      </c>
      <c r="BI233" s="134">
        <f t="shared" si="18"/>
        <v>0</v>
      </c>
      <c r="BJ233" s="13" t="s">
        <v>76</v>
      </c>
      <c r="BK233" s="134">
        <f t="shared" si="19"/>
        <v>570</v>
      </c>
      <c r="BL233" s="13" t="s">
        <v>118</v>
      </c>
      <c r="BM233" s="133" t="s">
        <v>558</v>
      </c>
    </row>
    <row r="234" spans="2:65" s="1" customFormat="1" ht="24.2" customHeight="1">
      <c r="B234" s="122"/>
      <c r="C234" s="123" t="s">
        <v>559</v>
      </c>
      <c r="D234" s="123" t="s">
        <v>113</v>
      </c>
      <c r="E234" s="124" t="s">
        <v>560</v>
      </c>
      <c r="F234" s="125" t="s">
        <v>561</v>
      </c>
      <c r="G234" s="126" t="s">
        <v>133</v>
      </c>
      <c r="H234" s="199">
        <v>2</v>
      </c>
      <c r="I234" s="128">
        <v>40100</v>
      </c>
      <c r="J234" s="128">
        <f t="shared" si="10"/>
        <v>80200</v>
      </c>
      <c r="K234" s="125" t="s">
        <v>117</v>
      </c>
      <c r="L234" s="25"/>
      <c r="M234" s="129" t="s">
        <v>1</v>
      </c>
      <c r="N234" s="130" t="s">
        <v>34</v>
      </c>
      <c r="O234" s="131">
        <v>0</v>
      </c>
      <c r="P234" s="131">
        <f t="shared" si="11"/>
        <v>0</v>
      </c>
      <c r="Q234" s="131">
        <v>0</v>
      </c>
      <c r="R234" s="131">
        <f t="shared" si="12"/>
        <v>0</v>
      </c>
      <c r="S234" s="131">
        <v>0</v>
      </c>
      <c r="T234" s="132">
        <f t="shared" si="13"/>
        <v>0</v>
      </c>
      <c r="AR234" s="133" t="s">
        <v>118</v>
      </c>
      <c r="AT234" s="133" t="s">
        <v>113</v>
      </c>
      <c r="AU234" s="133" t="s">
        <v>76</v>
      </c>
      <c r="AY234" s="13" t="s">
        <v>112</v>
      </c>
      <c r="BE234" s="134">
        <f t="shared" si="14"/>
        <v>80200</v>
      </c>
      <c r="BF234" s="134">
        <f t="shared" si="15"/>
        <v>0</v>
      </c>
      <c r="BG234" s="134">
        <f t="shared" si="16"/>
        <v>0</v>
      </c>
      <c r="BH234" s="134">
        <f t="shared" si="17"/>
        <v>0</v>
      </c>
      <c r="BI234" s="134">
        <f t="shared" si="18"/>
        <v>0</v>
      </c>
      <c r="BJ234" s="13" t="s">
        <v>76</v>
      </c>
      <c r="BK234" s="134">
        <f t="shared" si="19"/>
        <v>80200</v>
      </c>
      <c r="BL234" s="13" t="s">
        <v>118</v>
      </c>
      <c r="BM234" s="133" t="s">
        <v>562</v>
      </c>
    </row>
    <row r="235" spans="2:65" s="1" customFormat="1" ht="16.5" customHeight="1">
      <c r="B235" s="122"/>
      <c r="C235" s="123" t="s">
        <v>563</v>
      </c>
      <c r="D235" s="123" t="s">
        <v>113</v>
      </c>
      <c r="E235" s="124" t="s">
        <v>564</v>
      </c>
      <c r="F235" s="125" t="s">
        <v>565</v>
      </c>
      <c r="G235" s="126" t="s">
        <v>133</v>
      </c>
      <c r="H235" s="199">
        <v>2</v>
      </c>
      <c r="I235" s="128">
        <v>8870</v>
      </c>
      <c r="J235" s="128">
        <f t="shared" si="10"/>
        <v>17740</v>
      </c>
      <c r="K235" s="125" t="s">
        <v>117</v>
      </c>
      <c r="L235" s="25"/>
      <c r="M235" s="129" t="s">
        <v>1</v>
      </c>
      <c r="N235" s="130" t="s">
        <v>34</v>
      </c>
      <c r="O235" s="131">
        <v>0</v>
      </c>
      <c r="P235" s="131">
        <f t="shared" si="11"/>
        <v>0</v>
      </c>
      <c r="Q235" s="131">
        <v>0</v>
      </c>
      <c r="R235" s="131">
        <f t="shared" si="12"/>
        <v>0</v>
      </c>
      <c r="S235" s="131">
        <v>0</v>
      </c>
      <c r="T235" s="132">
        <f t="shared" si="13"/>
        <v>0</v>
      </c>
      <c r="AR235" s="133" t="s">
        <v>118</v>
      </c>
      <c r="AT235" s="133" t="s">
        <v>113</v>
      </c>
      <c r="AU235" s="133" t="s">
        <v>76</v>
      </c>
      <c r="AY235" s="13" t="s">
        <v>112</v>
      </c>
      <c r="BE235" s="134">
        <f t="shared" si="14"/>
        <v>17740</v>
      </c>
      <c r="BF235" s="134">
        <f t="shared" si="15"/>
        <v>0</v>
      </c>
      <c r="BG235" s="134">
        <f t="shared" si="16"/>
        <v>0</v>
      </c>
      <c r="BH235" s="134">
        <f t="shared" si="17"/>
        <v>0</v>
      </c>
      <c r="BI235" s="134">
        <f t="shared" si="18"/>
        <v>0</v>
      </c>
      <c r="BJ235" s="13" t="s">
        <v>76</v>
      </c>
      <c r="BK235" s="134">
        <f t="shared" si="19"/>
        <v>17740</v>
      </c>
      <c r="BL235" s="13" t="s">
        <v>118</v>
      </c>
      <c r="BM235" s="133" t="s">
        <v>566</v>
      </c>
    </row>
    <row r="236" spans="2:65" s="1" customFormat="1" ht="16.5" customHeight="1">
      <c r="B236" s="122"/>
      <c r="C236" s="123" t="s">
        <v>567</v>
      </c>
      <c r="D236" s="123" t="s">
        <v>113</v>
      </c>
      <c r="E236" s="124" t="s">
        <v>568</v>
      </c>
      <c r="F236" s="125" t="s">
        <v>569</v>
      </c>
      <c r="G236" s="126" t="s">
        <v>133</v>
      </c>
      <c r="H236" s="199">
        <v>2</v>
      </c>
      <c r="I236" s="128">
        <v>5320</v>
      </c>
      <c r="J236" s="128">
        <f t="shared" si="10"/>
        <v>10640</v>
      </c>
      <c r="K236" s="125" t="s">
        <v>117</v>
      </c>
      <c r="L236" s="25"/>
      <c r="M236" s="129" t="s">
        <v>1</v>
      </c>
      <c r="N236" s="130" t="s">
        <v>34</v>
      </c>
      <c r="O236" s="131">
        <v>0</v>
      </c>
      <c r="P236" s="131">
        <f t="shared" si="11"/>
        <v>0</v>
      </c>
      <c r="Q236" s="131">
        <v>0</v>
      </c>
      <c r="R236" s="131">
        <f t="shared" si="12"/>
        <v>0</v>
      </c>
      <c r="S236" s="131">
        <v>0</v>
      </c>
      <c r="T236" s="132">
        <f t="shared" si="13"/>
        <v>0</v>
      </c>
      <c r="AR236" s="133" t="s">
        <v>118</v>
      </c>
      <c r="AT236" s="133" t="s">
        <v>113</v>
      </c>
      <c r="AU236" s="133" t="s">
        <v>76</v>
      </c>
      <c r="AY236" s="13" t="s">
        <v>112</v>
      </c>
      <c r="BE236" s="134">
        <f t="shared" si="14"/>
        <v>10640</v>
      </c>
      <c r="BF236" s="134">
        <f t="shared" si="15"/>
        <v>0</v>
      </c>
      <c r="BG236" s="134">
        <f t="shared" si="16"/>
        <v>0</v>
      </c>
      <c r="BH236" s="134">
        <f t="shared" si="17"/>
        <v>0</v>
      </c>
      <c r="BI236" s="134">
        <f t="shared" si="18"/>
        <v>0</v>
      </c>
      <c r="BJ236" s="13" t="s">
        <v>76</v>
      </c>
      <c r="BK236" s="134">
        <f t="shared" si="19"/>
        <v>10640</v>
      </c>
      <c r="BL236" s="13" t="s">
        <v>118</v>
      </c>
      <c r="BM236" s="133" t="s">
        <v>570</v>
      </c>
    </row>
    <row r="237" spans="2:65" s="1" customFormat="1" ht="16.5" customHeight="1">
      <c r="B237" s="122"/>
      <c r="C237" s="123" t="s">
        <v>571</v>
      </c>
      <c r="D237" s="123" t="s">
        <v>113</v>
      </c>
      <c r="E237" s="124" t="s">
        <v>572</v>
      </c>
      <c r="F237" s="125" t="s">
        <v>573</v>
      </c>
      <c r="G237" s="126" t="s">
        <v>133</v>
      </c>
      <c r="H237" s="199">
        <v>2</v>
      </c>
      <c r="I237" s="128">
        <v>4440</v>
      </c>
      <c r="J237" s="128">
        <f t="shared" si="10"/>
        <v>8880</v>
      </c>
      <c r="K237" s="125" t="s">
        <v>117</v>
      </c>
      <c r="L237" s="25"/>
      <c r="M237" s="129" t="s">
        <v>1</v>
      </c>
      <c r="N237" s="130" t="s">
        <v>34</v>
      </c>
      <c r="O237" s="131">
        <v>0</v>
      </c>
      <c r="P237" s="131">
        <f t="shared" si="11"/>
        <v>0</v>
      </c>
      <c r="Q237" s="131">
        <v>0</v>
      </c>
      <c r="R237" s="131">
        <f t="shared" si="12"/>
        <v>0</v>
      </c>
      <c r="S237" s="131">
        <v>0</v>
      </c>
      <c r="T237" s="132">
        <f t="shared" si="13"/>
        <v>0</v>
      </c>
      <c r="AR237" s="133" t="s">
        <v>118</v>
      </c>
      <c r="AT237" s="133" t="s">
        <v>113</v>
      </c>
      <c r="AU237" s="133" t="s">
        <v>76</v>
      </c>
      <c r="AY237" s="13" t="s">
        <v>112</v>
      </c>
      <c r="BE237" s="134">
        <f t="shared" si="14"/>
        <v>8880</v>
      </c>
      <c r="BF237" s="134">
        <f t="shared" si="15"/>
        <v>0</v>
      </c>
      <c r="BG237" s="134">
        <f t="shared" si="16"/>
        <v>0</v>
      </c>
      <c r="BH237" s="134">
        <f t="shared" si="17"/>
        <v>0</v>
      </c>
      <c r="BI237" s="134">
        <f t="shared" si="18"/>
        <v>0</v>
      </c>
      <c r="BJ237" s="13" t="s">
        <v>76</v>
      </c>
      <c r="BK237" s="134">
        <f t="shared" si="19"/>
        <v>8880</v>
      </c>
      <c r="BL237" s="13" t="s">
        <v>118</v>
      </c>
      <c r="BM237" s="133" t="s">
        <v>574</v>
      </c>
    </row>
    <row r="238" spans="2:65" s="1" customFormat="1" ht="21.75" customHeight="1">
      <c r="B238" s="122"/>
      <c r="C238" s="123" t="s">
        <v>575</v>
      </c>
      <c r="D238" s="123" t="s">
        <v>113</v>
      </c>
      <c r="E238" s="124" t="s">
        <v>576</v>
      </c>
      <c r="F238" s="125" t="s">
        <v>577</v>
      </c>
      <c r="G238" s="126" t="s">
        <v>133</v>
      </c>
      <c r="H238" s="199">
        <v>2</v>
      </c>
      <c r="I238" s="128">
        <v>414</v>
      </c>
      <c r="J238" s="128">
        <f t="shared" si="10"/>
        <v>828</v>
      </c>
      <c r="K238" s="125" t="s">
        <v>117</v>
      </c>
      <c r="L238" s="25"/>
      <c r="M238" s="129" t="s">
        <v>1</v>
      </c>
      <c r="N238" s="130" t="s">
        <v>34</v>
      </c>
      <c r="O238" s="131">
        <v>0</v>
      </c>
      <c r="P238" s="131">
        <f t="shared" si="11"/>
        <v>0</v>
      </c>
      <c r="Q238" s="131">
        <v>0</v>
      </c>
      <c r="R238" s="131">
        <f t="shared" si="12"/>
        <v>0</v>
      </c>
      <c r="S238" s="131">
        <v>0</v>
      </c>
      <c r="T238" s="132">
        <f t="shared" si="13"/>
        <v>0</v>
      </c>
      <c r="AR238" s="133" t="s">
        <v>118</v>
      </c>
      <c r="AT238" s="133" t="s">
        <v>113</v>
      </c>
      <c r="AU238" s="133" t="s">
        <v>76</v>
      </c>
      <c r="AY238" s="13" t="s">
        <v>112</v>
      </c>
      <c r="BE238" s="134">
        <f t="shared" si="14"/>
        <v>828</v>
      </c>
      <c r="BF238" s="134">
        <f t="shared" si="15"/>
        <v>0</v>
      </c>
      <c r="BG238" s="134">
        <f t="shared" si="16"/>
        <v>0</v>
      </c>
      <c r="BH238" s="134">
        <f t="shared" si="17"/>
        <v>0</v>
      </c>
      <c r="BI238" s="134">
        <f t="shared" si="18"/>
        <v>0</v>
      </c>
      <c r="BJ238" s="13" t="s">
        <v>76</v>
      </c>
      <c r="BK238" s="134">
        <f t="shared" si="19"/>
        <v>828</v>
      </c>
      <c r="BL238" s="13" t="s">
        <v>118</v>
      </c>
      <c r="BM238" s="133" t="s">
        <v>578</v>
      </c>
    </row>
    <row r="239" spans="2:65" s="1" customFormat="1" ht="44.25" customHeight="1">
      <c r="B239" s="122"/>
      <c r="C239" s="123" t="s">
        <v>579</v>
      </c>
      <c r="D239" s="123" t="s">
        <v>113</v>
      </c>
      <c r="E239" s="124" t="s">
        <v>580</v>
      </c>
      <c r="F239" s="125" t="s">
        <v>581</v>
      </c>
      <c r="G239" s="126" t="s">
        <v>133</v>
      </c>
      <c r="H239" s="199">
        <v>20</v>
      </c>
      <c r="I239" s="128">
        <v>16000</v>
      </c>
      <c r="J239" s="128">
        <f t="shared" si="10"/>
        <v>320000</v>
      </c>
      <c r="K239" s="125" t="s">
        <v>117</v>
      </c>
      <c r="L239" s="25"/>
      <c r="M239" s="129" t="s">
        <v>1</v>
      </c>
      <c r="N239" s="130" t="s">
        <v>34</v>
      </c>
      <c r="O239" s="131">
        <v>0</v>
      </c>
      <c r="P239" s="131">
        <f t="shared" si="11"/>
        <v>0</v>
      </c>
      <c r="Q239" s="131">
        <v>0</v>
      </c>
      <c r="R239" s="131">
        <f t="shared" si="12"/>
        <v>0</v>
      </c>
      <c r="S239" s="131">
        <v>0</v>
      </c>
      <c r="T239" s="132">
        <f t="shared" si="13"/>
        <v>0</v>
      </c>
      <c r="AR239" s="133" t="s">
        <v>118</v>
      </c>
      <c r="AT239" s="133" t="s">
        <v>113</v>
      </c>
      <c r="AU239" s="133" t="s">
        <v>76</v>
      </c>
      <c r="AY239" s="13" t="s">
        <v>112</v>
      </c>
      <c r="BE239" s="134">
        <f t="shared" si="14"/>
        <v>320000</v>
      </c>
      <c r="BF239" s="134">
        <f t="shared" si="15"/>
        <v>0</v>
      </c>
      <c r="BG239" s="134">
        <f t="shared" si="16"/>
        <v>0</v>
      </c>
      <c r="BH239" s="134">
        <f t="shared" si="17"/>
        <v>0</v>
      </c>
      <c r="BI239" s="134">
        <f t="shared" si="18"/>
        <v>0</v>
      </c>
      <c r="BJ239" s="13" t="s">
        <v>76</v>
      </c>
      <c r="BK239" s="134">
        <f t="shared" si="19"/>
        <v>320000</v>
      </c>
      <c r="BL239" s="13" t="s">
        <v>118</v>
      </c>
      <c r="BM239" s="133" t="s">
        <v>582</v>
      </c>
    </row>
    <row r="240" spans="2:65" s="1" customFormat="1" ht="37.9" customHeight="1">
      <c r="B240" s="122"/>
      <c r="C240" s="123" t="s">
        <v>583</v>
      </c>
      <c r="D240" s="123" t="s">
        <v>113</v>
      </c>
      <c r="E240" s="124" t="s">
        <v>584</v>
      </c>
      <c r="F240" s="125" t="s">
        <v>585</v>
      </c>
      <c r="G240" s="126" t="s">
        <v>133</v>
      </c>
      <c r="H240" s="199">
        <v>20</v>
      </c>
      <c r="I240" s="128">
        <v>14000</v>
      </c>
      <c r="J240" s="128">
        <f t="shared" si="10"/>
        <v>280000</v>
      </c>
      <c r="K240" s="125" t="s">
        <v>117</v>
      </c>
      <c r="L240" s="25"/>
      <c r="M240" s="129" t="s">
        <v>1</v>
      </c>
      <c r="N240" s="130" t="s">
        <v>34</v>
      </c>
      <c r="O240" s="131">
        <v>0</v>
      </c>
      <c r="P240" s="131">
        <f t="shared" si="11"/>
        <v>0</v>
      </c>
      <c r="Q240" s="131">
        <v>0</v>
      </c>
      <c r="R240" s="131">
        <f t="shared" si="12"/>
        <v>0</v>
      </c>
      <c r="S240" s="131">
        <v>0</v>
      </c>
      <c r="T240" s="132">
        <f t="shared" si="13"/>
        <v>0</v>
      </c>
      <c r="AR240" s="133" t="s">
        <v>118</v>
      </c>
      <c r="AT240" s="133" t="s">
        <v>113</v>
      </c>
      <c r="AU240" s="133" t="s">
        <v>76</v>
      </c>
      <c r="AY240" s="13" t="s">
        <v>112</v>
      </c>
      <c r="BE240" s="134">
        <f t="shared" si="14"/>
        <v>280000</v>
      </c>
      <c r="BF240" s="134">
        <f t="shared" si="15"/>
        <v>0</v>
      </c>
      <c r="BG240" s="134">
        <f t="shared" si="16"/>
        <v>0</v>
      </c>
      <c r="BH240" s="134">
        <f t="shared" si="17"/>
        <v>0</v>
      </c>
      <c r="BI240" s="134">
        <f t="shared" si="18"/>
        <v>0</v>
      </c>
      <c r="BJ240" s="13" t="s">
        <v>76</v>
      </c>
      <c r="BK240" s="134">
        <f t="shared" si="19"/>
        <v>280000</v>
      </c>
      <c r="BL240" s="13" t="s">
        <v>118</v>
      </c>
      <c r="BM240" s="133" t="s">
        <v>586</v>
      </c>
    </row>
    <row r="241" spans="2:65" s="1" customFormat="1" ht="44.25" customHeight="1">
      <c r="B241" s="122"/>
      <c r="C241" s="123" t="s">
        <v>587</v>
      </c>
      <c r="D241" s="123" t="s">
        <v>113</v>
      </c>
      <c r="E241" s="124" t="s">
        <v>588</v>
      </c>
      <c r="F241" s="125" t="s">
        <v>589</v>
      </c>
      <c r="G241" s="126" t="s">
        <v>133</v>
      </c>
      <c r="H241" s="199">
        <v>20</v>
      </c>
      <c r="I241" s="128">
        <v>5830</v>
      </c>
      <c r="J241" s="128">
        <f t="shared" si="10"/>
        <v>116600</v>
      </c>
      <c r="K241" s="125" t="s">
        <v>117</v>
      </c>
      <c r="L241" s="25"/>
      <c r="M241" s="129" t="s">
        <v>1</v>
      </c>
      <c r="N241" s="130" t="s">
        <v>34</v>
      </c>
      <c r="O241" s="131">
        <v>0</v>
      </c>
      <c r="P241" s="131">
        <f t="shared" si="11"/>
        <v>0</v>
      </c>
      <c r="Q241" s="131">
        <v>0</v>
      </c>
      <c r="R241" s="131">
        <f t="shared" si="12"/>
        <v>0</v>
      </c>
      <c r="S241" s="131">
        <v>0</v>
      </c>
      <c r="T241" s="132">
        <f t="shared" si="13"/>
        <v>0</v>
      </c>
      <c r="AR241" s="133" t="s">
        <v>118</v>
      </c>
      <c r="AT241" s="133" t="s">
        <v>113</v>
      </c>
      <c r="AU241" s="133" t="s">
        <v>76</v>
      </c>
      <c r="AY241" s="13" t="s">
        <v>112</v>
      </c>
      <c r="BE241" s="134">
        <f t="shared" si="14"/>
        <v>116600</v>
      </c>
      <c r="BF241" s="134">
        <f t="shared" si="15"/>
        <v>0</v>
      </c>
      <c r="BG241" s="134">
        <f t="shared" si="16"/>
        <v>0</v>
      </c>
      <c r="BH241" s="134">
        <f t="shared" si="17"/>
        <v>0</v>
      </c>
      <c r="BI241" s="134">
        <f t="shared" si="18"/>
        <v>0</v>
      </c>
      <c r="BJ241" s="13" t="s">
        <v>76</v>
      </c>
      <c r="BK241" s="134">
        <f t="shared" si="19"/>
        <v>116600</v>
      </c>
      <c r="BL241" s="13" t="s">
        <v>118</v>
      </c>
      <c r="BM241" s="133" t="s">
        <v>590</v>
      </c>
    </row>
    <row r="242" spans="2:65" s="1" customFormat="1" ht="44.25" customHeight="1">
      <c r="B242" s="122"/>
      <c r="C242" s="123" t="s">
        <v>591</v>
      </c>
      <c r="D242" s="123" t="s">
        <v>113</v>
      </c>
      <c r="E242" s="124" t="s">
        <v>592</v>
      </c>
      <c r="F242" s="125" t="s">
        <v>593</v>
      </c>
      <c r="G242" s="126" t="s">
        <v>133</v>
      </c>
      <c r="H242" s="199">
        <v>20</v>
      </c>
      <c r="I242" s="128">
        <v>12400</v>
      </c>
      <c r="J242" s="128">
        <f t="shared" si="10"/>
        <v>248000</v>
      </c>
      <c r="K242" s="125" t="s">
        <v>117</v>
      </c>
      <c r="L242" s="25"/>
      <c r="M242" s="129" t="s">
        <v>1</v>
      </c>
      <c r="N242" s="130" t="s">
        <v>34</v>
      </c>
      <c r="O242" s="131">
        <v>0</v>
      </c>
      <c r="P242" s="131">
        <f t="shared" si="11"/>
        <v>0</v>
      </c>
      <c r="Q242" s="131">
        <v>0</v>
      </c>
      <c r="R242" s="131">
        <f t="shared" si="12"/>
        <v>0</v>
      </c>
      <c r="S242" s="131">
        <v>0</v>
      </c>
      <c r="T242" s="132">
        <f t="shared" si="13"/>
        <v>0</v>
      </c>
      <c r="AR242" s="133" t="s">
        <v>118</v>
      </c>
      <c r="AT242" s="133" t="s">
        <v>113</v>
      </c>
      <c r="AU242" s="133" t="s">
        <v>76</v>
      </c>
      <c r="AY242" s="13" t="s">
        <v>112</v>
      </c>
      <c r="BE242" s="134">
        <f t="shared" si="14"/>
        <v>248000</v>
      </c>
      <c r="BF242" s="134">
        <f t="shared" si="15"/>
        <v>0</v>
      </c>
      <c r="BG242" s="134">
        <f t="shared" si="16"/>
        <v>0</v>
      </c>
      <c r="BH242" s="134">
        <f t="shared" si="17"/>
        <v>0</v>
      </c>
      <c r="BI242" s="134">
        <f t="shared" si="18"/>
        <v>0</v>
      </c>
      <c r="BJ242" s="13" t="s">
        <v>76</v>
      </c>
      <c r="BK242" s="134">
        <f t="shared" si="19"/>
        <v>248000</v>
      </c>
      <c r="BL242" s="13" t="s">
        <v>118</v>
      </c>
      <c r="BM242" s="133" t="s">
        <v>594</v>
      </c>
    </row>
    <row r="243" spans="2:65" s="1" customFormat="1" ht="44.25" customHeight="1">
      <c r="B243" s="122"/>
      <c r="C243" s="123" t="s">
        <v>595</v>
      </c>
      <c r="D243" s="123" t="s">
        <v>113</v>
      </c>
      <c r="E243" s="124" t="s">
        <v>596</v>
      </c>
      <c r="F243" s="125" t="s">
        <v>597</v>
      </c>
      <c r="G243" s="126" t="s">
        <v>133</v>
      </c>
      <c r="H243" s="199">
        <v>20</v>
      </c>
      <c r="I243" s="128">
        <v>9830</v>
      </c>
      <c r="J243" s="128">
        <f t="shared" si="10"/>
        <v>196600</v>
      </c>
      <c r="K243" s="125" t="s">
        <v>117</v>
      </c>
      <c r="L243" s="25"/>
      <c r="M243" s="129" t="s">
        <v>1</v>
      </c>
      <c r="N243" s="130" t="s">
        <v>34</v>
      </c>
      <c r="O243" s="131">
        <v>0</v>
      </c>
      <c r="P243" s="131">
        <f t="shared" si="11"/>
        <v>0</v>
      </c>
      <c r="Q243" s="131">
        <v>0</v>
      </c>
      <c r="R243" s="131">
        <f t="shared" si="12"/>
        <v>0</v>
      </c>
      <c r="S243" s="131">
        <v>0</v>
      </c>
      <c r="T243" s="132">
        <f t="shared" si="13"/>
        <v>0</v>
      </c>
      <c r="AR243" s="133" t="s">
        <v>118</v>
      </c>
      <c r="AT243" s="133" t="s">
        <v>113</v>
      </c>
      <c r="AU243" s="133" t="s">
        <v>76</v>
      </c>
      <c r="AY243" s="13" t="s">
        <v>112</v>
      </c>
      <c r="BE243" s="134">
        <f t="shared" si="14"/>
        <v>196600</v>
      </c>
      <c r="BF243" s="134">
        <f t="shared" si="15"/>
        <v>0</v>
      </c>
      <c r="BG243" s="134">
        <f t="shared" si="16"/>
        <v>0</v>
      </c>
      <c r="BH243" s="134">
        <f t="shared" si="17"/>
        <v>0</v>
      </c>
      <c r="BI243" s="134">
        <f t="shared" si="18"/>
        <v>0</v>
      </c>
      <c r="BJ243" s="13" t="s">
        <v>76</v>
      </c>
      <c r="BK243" s="134">
        <f t="shared" si="19"/>
        <v>196600</v>
      </c>
      <c r="BL243" s="13" t="s">
        <v>118</v>
      </c>
      <c r="BM243" s="133" t="s">
        <v>598</v>
      </c>
    </row>
    <row r="244" spans="2:65" s="1" customFormat="1" ht="44.25" customHeight="1">
      <c r="B244" s="122"/>
      <c r="C244" s="123" t="s">
        <v>599</v>
      </c>
      <c r="D244" s="123" t="s">
        <v>113</v>
      </c>
      <c r="E244" s="124" t="s">
        <v>600</v>
      </c>
      <c r="F244" s="125" t="s">
        <v>601</v>
      </c>
      <c r="G244" s="126" t="s">
        <v>133</v>
      </c>
      <c r="H244" s="199">
        <v>20</v>
      </c>
      <c r="I244" s="128">
        <v>14800</v>
      </c>
      <c r="J244" s="128">
        <f t="shared" si="10"/>
        <v>296000</v>
      </c>
      <c r="K244" s="125" t="s">
        <v>117</v>
      </c>
      <c r="L244" s="25"/>
      <c r="M244" s="129" t="s">
        <v>1</v>
      </c>
      <c r="N244" s="130" t="s">
        <v>34</v>
      </c>
      <c r="O244" s="131">
        <v>0</v>
      </c>
      <c r="P244" s="131">
        <f t="shared" si="11"/>
        <v>0</v>
      </c>
      <c r="Q244" s="131">
        <v>0</v>
      </c>
      <c r="R244" s="131">
        <f t="shared" si="12"/>
        <v>0</v>
      </c>
      <c r="S244" s="131">
        <v>0</v>
      </c>
      <c r="T244" s="132">
        <f t="shared" si="13"/>
        <v>0</v>
      </c>
      <c r="AR244" s="133" t="s">
        <v>118</v>
      </c>
      <c r="AT244" s="133" t="s">
        <v>113</v>
      </c>
      <c r="AU244" s="133" t="s">
        <v>76</v>
      </c>
      <c r="AY244" s="13" t="s">
        <v>112</v>
      </c>
      <c r="BE244" s="134">
        <f t="shared" si="14"/>
        <v>296000</v>
      </c>
      <c r="BF244" s="134">
        <f t="shared" si="15"/>
        <v>0</v>
      </c>
      <c r="BG244" s="134">
        <f t="shared" si="16"/>
        <v>0</v>
      </c>
      <c r="BH244" s="134">
        <f t="shared" si="17"/>
        <v>0</v>
      </c>
      <c r="BI244" s="134">
        <f t="shared" si="18"/>
        <v>0</v>
      </c>
      <c r="BJ244" s="13" t="s">
        <v>76</v>
      </c>
      <c r="BK244" s="134">
        <f t="shared" si="19"/>
        <v>296000</v>
      </c>
      <c r="BL244" s="13" t="s">
        <v>118</v>
      </c>
      <c r="BM244" s="133" t="s">
        <v>602</v>
      </c>
    </row>
    <row r="245" spans="2:65" s="1" customFormat="1" ht="44.25" customHeight="1">
      <c r="B245" s="122"/>
      <c r="C245" s="123" t="s">
        <v>603</v>
      </c>
      <c r="D245" s="123" t="s">
        <v>113</v>
      </c>
      <c r="E245" s="124" t="s">
        <v>604</v>
      </c>
      <c r="F245" s="125" t="s">
        <v>605</v>
      </c>
      <c r="G245" s="126" t="s">
        <v>133</v>
      </c>
      <c r="H245" s="199">
        <v>20</v>
      </c>
      <c r="I245" s="128">
        <v>16400</v>
      </c>
      <c r="J245" s="128">
        <f t="shared" si="10"/>
        <v>328000</v>
      </c>
      <c r="K245" s="125" t="s">
        <v>117</v>
      </c>
      <c r="L245" s="25"/>
      <c r="M245" s="129" t="s">
        <v>1</v>
      </c>
      <c r="N245" s="130" t="s">
        <v>34</v>
      </c>
      <c r="O245" s="131">
        <v>0</v>
      </c>
      <c r="P245" s="131">
        <f t="shared" si="11"/>
        <v>0</v>
      </c>
      <c r="Q245" s="131">
        <v>0</v>
      </c>
      <c r="R245" s="131">
        <f t="shared" si="12"/>
        <v>0</v>
      </c>
      <c r="S245" s="131">
        <v>0</v>
      </c>
      <c r="T245" s="132">
        <f t="shared" si="13"/>
        <v>0</v>
      </c>
      <c r="AR245" s="133" t="s">
        <v>118</v>
      </c>
      <c r="AT245" s="133" t="s">
        <v>113</v>
      </c>
      <c r="AU245" s="133" t="s">
        <v>76</v>
      </c>
      <c r="AY245" s="13" t="s">
        <v>112</v>
      </c>
      <c r="BE245" s="134">
        <f t="shared" si="14"/>
        <v>328000</v>
      </c>
      <c r="BF245" s="134">
        <f t="shared" si="15"/>
        <v>0</v>
      </c>
      <c r="BG245" s="134">
        <f t="shared" si="16"/>
        <v>0</v>
      </c>
      <c r="BH245" s="134">
        <f t="shared" si="17"/>
        <v>0</v>
      </c>
      <c r="BI245" s="134">
        <f t="shared" si="18"/>
        <v>0</v>
      </c>
      <c r="BJ245" s="13" t="s">
        <v>76</v>
      </c>
      <c r="BK245" s="134">
        <f t="shared" si="19"/>
        <v>328000</v>
      </c>
      <c r="BL245" s="13" t="s">
        <v>118</v>
      </c>
      <c r="BM245" s="133" t="s">
        <v>606</v>
      </c>
    </row>
    <row r="246" spans="2:65" s="1" customFormat="1" ht="37.9" customHeight="1">
      <c r="B246" s="122"/>
      <c r="C246" s="123" t="s">
        <v>607</v>
      </c>
      <c r="D246" s="123" t="s">
        <v>113</v>
      </c>
      <c r="E246" s="124" t="s">
        <v>608</v>
      </c>
      <c r="F246" s="125" t="s">
        <v>609</v>
      </c>
      <c r="G246" s="126" t="s">
        <v>133</v>
      </c>
      <c r="H246" s="199">
        <v>20</v>
      </c>
      <c r="I246" s="128">
        <v>18200</v>
      </c>
      <c r="J246" s="128">
        <f t="shared" si="10"/>
        <v>364000</v>
      </c>
      <c r="K246" s="125" t="s">
        <v>117</v>
      </c>
      <c r="L246" s="25"/>
      <c r="M246" s="129" t="s">
        <v>1</v>
      </c>
      <c r="N246" s="130" t="s">
        <v>34</v>
      </c>
      <c r="O246" s="131">
        <v>0</v>
      </c>
      <c r="P246" s="131">
        <f t="shared" si="11"/>
        <v>0</v>
      </c>
      <c r="Q246" s="131">
        <v>0</v>
      </c>
      <c r="R246" s="131">
        <f t="shared" si="12"/>
        <v>0</v>
      </c>
      <c r="S246" s="131">
        <v>0</v>
      </c>
      <c r="T246" s="132">
        <f t="shared" si="13"/>
        <v>0</v>
      </c>
      <c r="AR246" s="133" t="s">
        <v>118</v>
      </c>
      <c r="AT246" s="133" t="s">
        <v>113</v>
      </c>
      <c r="AU246" s="133" t="s">
        <v>76</v>
      </c>
      <c r="AY246" s="13" t="s">
        <v>112</v>
      </c>
      <c r="BE246" s="134">
        <f t="shared" si="14"/>
        <v>364000</v>
      </c>
      <c r="BF246" s="134">
        <f t="shared" si="15"/>
        <v>0</v>
      </c>
      <c r="BG246" s="134">
        <f t="shared" si="16"/>
        <v>0</v>
      </c>
      <c r="BH246" s="134">
        <f t="shared" si="17"/>
        <v>0</v>
      </c>
      <c r="BI246" s="134">
        <f t="shared" si="18"/>
        <v>0</v>
      </c>
      <c r="BJ246" s="13" t="s">
        <v>76</v>
      </c>
      <c r="BK246" s="134">
        <f t="shared" si="19"/>
        <v>364000</v>
      </c>
      <c r="BL246" s="13" t="s">
        <v>118</v>
      </c>
      <c r="BM246" s="133" t="s">
        <v>610</v>
      </c>
    </row>
    <row r="247" spans="2:65" s="1" customFormat="1" ht="37.9" customHeight="1">
      <c r="B247" s="122"/>
      <c r="C247" s="123" t="s">
        <v>611</v>
      </c>
      <c r="D247" s="123" t="s">
        <v>113</v>
      </c>
      <c r="E247" s="124" t="s">
        <v>612</v>
      </c>
      <c r="F247" s="125" t="s">
        <v>613</v>
      </c>
      <c r="G247" s="126" t="s">
        <v>133</v>
      </c>
      <c r="H247" s="199">
        <v>20</v>
      </c>
      <c r="I247" s="128">
        <v>18500</v>
      </c>
      <c r="J247" s="128">
        <f t="shared" si="10"/>
        <v>370000</v>
      </c>
      <c r="K247" s="125" t="s">
        <v>117</v>
      </c>
      <c r="L247" s="25"/>
      <c r="M247" s="129" t="s">
        <v>1</v>
      </c>
      <c r="N247" s="130" t="s">
        <v>34</v>
      </c>
      <c r="O247" s="131">
        <v>0</v>
      </c>
      <c r="P247" s="131">
        <f t="shared" si="11"/>
        <v>0</v>
      </c>
      <c r="Q247" s="131">
        <v>0</v>
      </c>
      <c r="R247" s="131">
        <f t="shared" si="12"/>
        <v>0</v>
      </c>
      <c r="S247" s="131">
        <v>0</v>
      </c>
      <c r="T247" s="132">
        <f t="shared" si="13"/>
        <v>0</v>
      </c>
      <c r="AR247" s="133" t="s">
        <v>118</v>
      </c>
      <c r="AT247" s="133" t="s">
        <v>113</v>
      </c>
      <c r="AU247" s="133" t="s">
        <v>76</v>
      </c>
      <c r="AY247" s="13" t="s">
        <v>112</v>
      </c>
      <c r="BE247" s="134">
        <f t="shared" si="14"/>
        <v>370000</v>
      </c>
      <c r="BF247" s="134">
        <f t="shared" si="15"/>
        <v>0</v>
      </c>
      <c r="BG247" s="134">
        <f t="shared" si="16"/>
        <v>0</v>
      </c>
      <c r="BH247" s="134">
        <f t="shared" si="17"/>
        <v>0</v>
      </c>
      <c r="BI247" s="134">
        <f t="shared" si="18"/>
        <v>0</v>
      </c>
      <c r="BJ247" s="13" t="s">
        <v>76</v>
      </c>
      <c r="BK247" s="134">
        <f t="shared" si="19"/>
        <v>370000</v>
      </c>
      <c r="BL247" s="13" t="s">
        <v>118</v>
      </c>
      <c r="BM247" s="133" t="s">
        <v>614</v>
      </c>
    </row>
    <row r="248" spans="2:65" s="1" customFormat="1" ht="37.9" customHeight="1">
      <c r="B248" s="122"/>
      <c r="C248" s="123" t="s">
        <v>615</v>
      </c>
      <c r="D248" s="123" t="s">
        <v>113</v>
      </c>
      <c r="E248" s="124" t="s">
        <v>616</v>
      </c>
      <c r="F248" s="125" t="s">
        <v>617</v>
      </c>
      <c r="G248" s="126" t="s">
        <v>133</v>
      </c>
      <c r="H248" s="199">
        <v>20</v>
      </c>
      <c r="I248" s="128">
        <v>18800</v>
      </c>
      <c r="J248" s="128">
        <f t="shared" si="10"/>
        <v>376000</v>
      </c>
      <c r="K248" s="125" t="s">
        <v>117</v>
      </c>
      <c r="L248" s="25"/>
      <c r="M248" s="129" t="s">
        <v>1</v>
      </c>
      <c r="N248" s="130" t="s">
        <v>34</v>
      </c>
      <c r="O248" s="131">
        <v>0</v>
      </c>
      <c r="P248" s="131">
        <f t="shared" si="11"/>
        <v>0</v>
      </c>
      <c r="Q248" s="131">
        <v>0</v>
      </c>
      <c r="R248" s="131">
        <f t="shared" si="12"/>
        <v>0</v>
      </c>
      <c r="S248" s="131">
        <v>0</v>
      </c>
      <c r="T248" s="132">
        <f t="shared" si="13"/>
        <v>0</v>
      </c>
      <c r="AR248" s="133" t="s">
        <v>118</v>
      </c>
      <c r="AT248" s="133" t="s">
        <v>113</v>
      </c>
      <c r="AU248" s="133" t="s">
        <v>76</v>
      </c>
      <c r="AY248" s="13" t="s">
        <v>112</v>
      </c>
      <c r="BE248" s="134">
        <f t="shared" si="14"/>
        <v>376000</v>
      </c>
      <c r="BF248" s="134">
        <f t="shared" si="15"/>
        <v>0</v>
      </c>
      <c r="BG248" s="134">
        <f t="shared" si="16"/>
        <v>0</v>
      </c>
      <c r="BH248" s="134">
        <f t="shared" si="17"/>
        <v>0</v>
      </c>
      <c r="BI248" s="134">
        <f t="shared" si="18"/>
        <v>0</v>
      </c>
      <c r="BJ248" s="13" t="s">
        <v>76</v>
      </c>
      <c r="BK248" s="134">
        <f t="shared" si="19"/>
        <v>376000</v>
      </c>
      <c r="BL248" s="13" t="s">
        <v>118</v>
      </c>
      <c r="BM248" s="133" t="s">
        <v>618</v>
      </c>
    </row>
    <row r="249" spans="2:65" s="1" customFormat="1" ht="37.9" customHeight="1">
      <c r="B249" s="122"/>
      <c r="C249" s="123" t="s">
        <v>619</v>
      </c>
      <c r="D249" s="123" t="s">
        <v>113</v>
      </c>
      <c r="E249" s="124" t="s">
        <v>620</v>
      </c>
      <c r="F249" s="125" t="s">
        <v>621</v>
      </c>
      <c r="G249" s="126" t="s">
        <v>133</v>
      </c>
      <c r="H249" s="199">
        <v>20</v>
      </c>
      <c r="I249" s="128">
        <v>21000</v>
      </c>
      <c r="J249" s="128">
        <f t="shared" si="10"/>
        <v>420000</v>
      </c>
      <c r="K249" s="125" t="s">
        <v>117</v>
      </c>
      <c r="L249" s="25"/>
      <c r="M249" s="129" t="s">
        <v>1</v>
      </c>
      <c r="N249" s="130" t="s">
        <v>34</v>
      </c>
      <c r="O249" s="131">
        <v>0</v>
      </c>
      <c r="P249" s="131">
        <f t="shared" si="11"/>
        <v>0</v>
      </c>
      <c r="Q249" s="131">
        <v>0</v>
      </c>
      <c r="R249" s="131">
        <f t="shared" si="12"/>
        <v>0</v>
      </c>
      <c r="S249" s="131">
        <v>0</v>
      </c>
      <c r="T249" s="132">
        <f t="shared" si="13"/>
        <v>0</v>
      </c>
      <c r="AR249" s="133" t="s">
        <v>118</v>
      </c>
      <c r="AT249" s="133" t="s">
        <v>113</v>
      </c>
      <c r="AU249" s="133" t="s">
        <v>76</v>
      </c>
      <c r="AY249" s="13" t="s">
        <v>112</v>
      </c>
      <c r="BE249" s="134">
        <f t="shared" si="14"/>
        <v>420000</v>
      </c>
      <c r="BF249" s="134">
        <f t="shared" si="15"/>
        <v>0</v>
      </c>
      <c r="BG249" s="134">
        <f t="shared" si="16"/>
        <v>0</v>
      </c>
      <c r="BH249" s="134">
        <f t="shared" si="17"/>
        <v>0</v>
      </c>
      <c r="BI249" s="134">
        <f t="shared" si="18"/>
        <v>0</v>
      </c>
      <c r="BJ249" s="13" t="s">
        <v>76</v>
      </c>
      <c r="BK249" s="134">
        <f t="shared" si="19"/>
        <v>420000</v>
      </c>
      <c r="BL249" s="13" t="s">
        <v>118</v>
      </c>
      <c r="BM249" s="133" t="s">
        <v>622</v>
      </c>
    </row>
    <row r="250" spans="2:65" s="1" customFormat="1" ht="44.25" customHeight="1">
      <c r="B250" s="122"/>
      <c r="C250" s="123" t="s">
        <v>623</v>
      </c>
      <c r="D250" s="123" t="s">
        <v>113</v>
      </c>
      <c r="E250" s="124" t="s">
        <v>624</v>
      </c>
      <c r="F250" s="125" t="s">
        <v>625</v>
      </c>
      <c r="G250" s="126" t="s">
        <v>133</v>
      </c>
      <c r="H250" s="199">
        <v>14</v>
      </c>
      <c r="I250" s="128">
        <v>25300</v>
      </c>
      <c r="J250" s="128">
        <f t="shared" si="10"/>
        <v>354200</v>
      </c>
      <c r="K250" s="125" t="s">
        <v>117</v>
      </c>
      <c r="L250" s="25"/>
      <c r="M250" s="129" t="s">
        <v>1</v>
      </c>
      <c r="N250" s="130" t="s">
        <v>34</v>
      </c>
      <c r="O250" s="131">
        <v>0</v>
      </c>
      <c r="P250" s="131">
        <f t="shared" si="11"/>
        <v>0</v>
      </c>
      <c r="Q250" s="131">
        <v>0</v>
      </c>
      <c r="R250" s="131">
        <f t="shared" si="12"/>
        <v>0</v>
      </c>
      <c r="S250" s="131">
        <v>0</v>
      </c>
      <c r="T250" s="132">
        <f t="shared" si="13"/>
        <v>0</v>
      </c>
      <c r="AR250" s="133" t="s">
        <v>118</v>
      </c>
      <c r="AT250" s="133" t="s">
        <v>113</v>
      </c>
      <c r="AU250" s="133" t="s">
        <v>76</v>
      </c>
      <c r="AY250" s="13" t="s">
        <v>112</v>
      </c>
      <c r="BE250" s="134">
        <f t="shared" si="14"/>
        <v>354200</v>
      </c>
      <c r="BF250" s="134">
        <f t="shared" si="15"/>
        <v>0</v>
      </c>
      <c r="BG250" s="134">
        <f t="shared" si="16"/>
        <v>0</v>
      </c>
      <c r="BH250" s="134">
        <f t="shared" si="17"/>
        <v>0</v>
      </c>
      <c r="BI250" s="134">
        <f t="shared" si="18"/>
        <v>0</v>
      </c>
      <c r="BJ250" s="13" t="s">
        <v>76</v>
      </c>
      <c r="BK250" s="134">
        <f t="shared" si="19"/>
        <v>354200</v>
      </c>
      <c r="BL250" s="13" t="s">
        <v>118</v>
      </c>
      <c r="BM250" s="133" t="s">
        <v>626</v>
      </c>
    </row>
    <row r="251" spans="2:65" s="1" customFormat="1" ht="49.15" customHeight="1">
      <c r="B251" s="122"/>
      <c r="C251" s="123" t="s">
        <v>627</v>
      </c>
      <c r="D251" s="123" t="s">
        <v>113</v>
      </c>
      <c r="E251" s="124" t="s">
        <v>628</v>
      </c>
      <c r="F251" s="125" t="s">
        <v>629</v>
      </c>
      <c r="G251" s="126" t="s">
        <v>133</v>
      </c>
      <c r="H251" s="199">
        <v>20</v>
      </c>
      <c r="I251" s="128">
        <v>12500</v>
      </c>
      <c r="J251" s="128">
        <f t="shared" ref="J251:J314" si="20">ROUND(I251*H251,2)</f>
        <v>250000</v>
      </c>
      <c r="K251" s="125" t="s">
        <v>117</v>
      </c>
      <c r="L251" s="25"/>
      <c r="M251" s="129" t="s">
        <v>1</v>
      </c>
      <c r="N251" s="130" t="s">
        <v>34</v>
      </c>
      <c r="O251" s="131">
        <v>0</v>
      </c>
      <c r="P251" s="131">
        <f t="shared" ref="P251:P314" si="21">O251*H251</f>
        <v>0</v>
      </c>
      <c r="Q251" s="131">
        <v>0</v>
      </c>
      <c r="R251" s="131">
        <f t="shared" ref="R251:R314" si="22">Q251*H251</f>
        <v>0</v>
      </c>
      <c r="S251" s="131">
        <v>0</v>
      </c>
      <c r="T251" s="132">
        <f t="shared" ref="T251:T314" si="23">S251*H251</f>
        <v>0</v>
      </c>
      <c r="AR251" s="133" t="s">
        <v>118</v>
      </c>
      <c r="AT251" s="133" t="s">
        <v>113</v>
      </c>
      <c r="AU251" s="133" t="s">
        <v>76</v>
      </c>
      <c r="AY251" s="13" t="s">
        <v>112</v>
      </c>
      <c r="BE251" s="134">
        <f t="shared" ref="BE251:BE314" si="24">IF(N251="základní",J251,0)</f>
        <v>250000</v>
      </c>
      <c r="BF251" s="134">
        <f t="shared" ref="BF251:BF314" si="25">IF(N251="snížená",J251,0)</f>
        <v>0</v>
      </c>
      <c r="BG251" s="134">
        <f t="shared" ref="BG251:BG314" si="26">IF(N251="zákl. přenesená",J251,0)</f>
        <v>0</v>
      </c>
      <c r="BH251" s="134">
        <f t="shared" ref="BH251:BH314" si="27">IF(N251="sníž. přenesená",J251,0)</f>
        <v>0</v>
      </c>
      <c r="BI251" s="134">
        <f t="shared" ref="BI251:BI314" si="28">IF(N251="nulová",J251,0)</f>
        <v>0</v>
      </c>
      <c r="BJ251" s="13" t="s">
        <v>76</v>
      </c>
      <c r="BK251" s="134">
        <f t="shared" ref="BK251:BK314" si="29">ROUND(I251*H251,2)</f>
        <v>250000</v>
      </c>
      <c r="BL251" s="13" t="s">
        <v>118</v>
      </c>
      <c r="BM251" s="133" t="s">
        <v>630</v>
      </c>
    </row>
    <row r="252" spans="2:65" s="1" customFormat="1" ht="24.2" customHeight="1">
      <c r="B252" s="122"/>
      <c r="C252" s="123" t="s">
        <v>631</v>
      </c>
      <c r="D252" s="123" t="s">
        <v>113</v>
      </c>
      <c r="E252" s="124" t="s">
        <v>632</v>
      </c>
      <c r="F252" s="125" t="s">
        <v>633</v>
      </c>
      <c r="G252" s="126" t="s">
        <v>133</v>
      </c>
      <c r="H252" s="199">
        <v>20</v>
      </c>
      <c r="I252" s="128">
        <v>17000</v>
      </c>
      <c r="J252" s="128">
        <f t="shared" si="20"/>
        <v>340000</v>
      </c>
      <c r="K252" s="125" t="s">
        <v>117</v>
      </c>
      <c r="L252" s="25"/>
      <c r="M252" s="129" t="s">
        <v>1</v>
      </c>
      <c r="N252" s="130" t="s">
        <v>34</v>
      </c>
      <c r="O252" s="131">
        <v>0</v>
      </c>
      <c r="P252" s="131">
        <f t="shared" si="21"/>
        <v>0</v>
      </c>
      <c r="Q252" s="131">
        <v>0</v>
      </c>
      <c r="R252" s="131">
        <f t="shared" si="22"/>
        <v>0</v>
      </c>
      <c r="S252" s="131">
        <v>0</v>
      </c>
      <c r="T252" s="132">
        <f t="shared" si="23"/>
        <v>0</v>
      </c>
      <c r="AR252" s="133" t="s">
        <v>118</v>
      </c>
      <c r="AT252" s="133" t="s">
        <v>113</v>
      </c>
      <c r="AU252" s="133" t="s">
        <v>76</v>
      </c>
      <c r="AY252" s="13" t="s">
        <v>112</v>
      </c>
      <c r="BE252" s="134">
        <f t="shared" si="24"/>
        <v>340000</v>
      </c>
      <c r="BF252" s="134">
        <f t="shared" si="25"/>
        <v>0</v>
      </c>
      <c r="BG252" s="134">
        <f t="shared" si="26"/>
        <v>0</v>
      </c>
      <c r="BH252" s="134">
        <f t="shared" si="27"/>
        <v>0</v>
      </c>
      <c r="BI252" s="134">
        <f t="shared" si="28"/>
        <v>0</v>
      </c>
      <c r="BJ252" s="13" t="s">
        <v>76</v>
      </c>
      <c r="BK252" s="134">
        <f t="shared" si="29"/>
        <v>340000</v>
      </c>
      <c r="BL252" s="13" t="s">
        <v>118</v>
      </c>
      <c r="BM252" s="133" t="s">
        <v>634</v>
      </c>
    </row>
    <row r="253" spans="2:65" s="1" customFormat="1" ht="37.9" customHeight="1">
      <c r="B253" s="122"/>
      <c r="C253" s="123" t="s">
        <v>635</v>
      </c>
      <c r="D253" s="123" t="s">
        <v>113</v>
      </c>
      <c r="E253" s="124" t="s">
        <v>636</v>
      </c>
      <c r="F253" s="125" t="s">
        <v>637</v>
      </c>
      <c r="G253" s="126" t="s">
        <v>133</v>
      </c>
      <c r="H253" s="199">
        <v>14</v>
      </c>
      <c r="I253" s="128">
        <v>38500</v>
      </c>
      <c r="J253" s="128">
        <f t="shared" si="20"/>
        <v>539000</v>
      </c>
      <c r="K253" s="125" t="s">
        <v>117</v>
      </c>
      <c r="L253" s="25"/>
      <c r="M253" s="129" t="s">
        <v>1</v>
      </c>
      <c r="N253" s="130" t="s">
        <v>34</v>
      </c>
      <c r="O253" s="131">
        <v>0</v>
      </c>
      <c r="P253" s="131">
        <f t="shared" si="21"/>
        <v>0</v>
      </c>
      <c r="Q253" s="131">
        <v>0</v>
      </c>
      <c r="R253" s="131">
        <f t="shared" si="22"/>
        <v>0</v>
      </c>
      <c r="S253" s="131">
        <v>0</v>
      </c>
      <c r="T253" s="132">
        <f t="shared" si="23"/>
        <v>0</v>
      </c>
      <c r="AR253" s="133" t="s">
        <v>118</v>
      </c>
      <c r="AT253" s="133" t="s">
        <v>113</v>
      </c>
      <c r="AU253" s="133" t="s">
        <v>76</v>
      </c>
      <c r="AY253" s="13" t="s">
        <v>112</v>
      </c>
      <c r="BE253" s="134">
        <f t="shared" si="24"/>
        <v>539000</v>
      </c>
      <c r="BF253" s="134">
        <f t="shared" si="25"/>
        <v>0</v>
      </c>
      <c r="BG253" s="134">
        <f t="shared" si="26"/>
        <v>0</v>
      </c>
      <c r="BH253" s="134">
        <f t="shared" si="27"/>
        <v>0</v>
      </c>
      <c r="BI253" s="134">
        <f t="shared" si="28"/>
        <v>0</v>
      </c>
      <c r="BJ253" s="13" t="s">
        <v>76</v>
      </c>
      <c r="BK253" s="134">
        <f t="shared" si="29"/>
        <v>539000</v>
      </c>
      <c r="BL253" s="13" t="s">
        <v>118</v>
      </c>
      <c r="BM253" s="133" t="s">
        <v>638</v>
      </c>
    </row>
    <row r="254" spans="2:65" s="1" customFormat="1" ht="37.9" customHeight="1">
      <c r="B254" s="122"/>
      <c r="C254" s="123" t="s">
        <v>639</v>
      </c>
      <c r="D254" s="123" t="s">
        <v>113</v>
      </c>
      <c r="E254" s="124" t="s">
        <v>640</v>
      </c>
      <c r="F254" s="125" t="s">
        <v>641</v>
      </c>
      <c r="G254" s="126" t="s">
        <v>133</v>
      </c>
      <c r="H254" s="199">
        <v>20</v>
      </c>
      <c r="I254" s="128">
        <v>8200</v>
      </c>
      <c r="J254" s="128">
        <f t="shared" si="20"/>
        <v>164000</v>
      </c>
      <c r="K254" s="125" t="s">
        <v>117</v>
      </c>
      <c r="L254" s="25"/>
      <c r="M254" s="129" t="s">
        <v>1</v>
      </c>
      <c r="N254" s="130" t="s">
        <v>34</v>
      </c>
      <c r="O254" s="131">
        <v>0</v>
      </c>
      <c r="P254" s="131">
        <f t="shared" si="21"/>
        <v>0</v>
      </c>
      <c r="Q254" s="131">
        <v>0</v>
      </c>
      <c r="R254" s="131">
        <f t="shared" si="22"/>
        <v>0</v>
      </c>
      <c r="S254" s="131">
        <v>0</v>
      </c>
      <c r="T254" s="132">
        <f t="shared" si="23"/>
        <v>0</v>
      </c>
      <c r="AR254" s="133" t="s">
        <v>118</v>
      </c>
      <c r="AT254" s="133" t="s">
        <v>113</v>
      </c>
      <c r="AU254" s="133" t="s">
        <v>76</v>
      </c>
      <c r="AY254" s="13" t="s">
        <v>112</v>
      </c>
      <c r="BE254" s="134">
        <f t="shared" si="24"/>
        <v>164000</v>
      </c>
      <c r="BF254" s="134">
        <f t="shared" si="25"/>
        <v>0</v>
      </c>
      <c r="BG254" s="134">
        <f t="shared" si="26"/>
        <v>0</v>
      </c>
      <c r="BH254" s="134">
        <f t="shared" si="27"/>
        <v>0</v>
      </c>
      <c r="BI254" s="134">
        <f t="shared" si="28"/>
        <v>0</v>
      </c>
      <c r="BJ254" s="13" t="s">
        <v>76</v>
      </c>
      <c r="BK254" s="134">
        <f t="shared" si="29"/>
        <v>164000</v>
      </c>
      <c r="BL254" s="13" t="s">
        <v>118</v>
      </c>
      <c r="BM254" s="133" t="s">
        <v>642</v>
      </c>
    </row>
    <row r="255" spans="2:65" s="1" customFormat="1" ht="24.2" customHeight="1">
      <c r="B255" s="122"/>
      <c r="C255" s="123" t="s">
        <v>643</v>
      </c>
      <c r="D255" s="123" t="s">
        <v>113</v>
      </c>
      <c r="E255" s="124" t="s">
        <v>644</v>
      </c>
      <c r="F255" s="125" t="s">
        <v>645</v>
      </c>
      <c r="G255" s="126" t="s">
        <v>133</v>
      </c>
      <c r="H255" s="199">
        <v>2</v>
      </c>
      <c r="I255" s="128">
        <v>824</v>
      </c>
      <c r="J255" s="128">
        <f t="shared" si="20"/>
        <v>1648</v>
      </c>
      <c r="K255" s="125" t="s">
        <v>117</v>
      </c>
      <c r="L255" s="25"/>
      <c r="M255" s="129" t="s">
        <v>1</v>
      </c>
      <c r="N255" s="130" t="s">
        <v>34</v>
      </c>
      <c r="O255" s="131">
        <v>0</v>
      </c>
      <c r="P255" s="131">
        <f t="shared" si="21"/>
        <v>0</v>
      </c>
      <c r="Q255" s="131">
        <v>0</v>
      </c>
      <c r="R255" s="131">
        <f t="shared" si="22"/>
        <v>0</v>
      </c>
      <c r="S255" s="131">
        <v>0</v>
      </c>
      <c r="T255" s="132">
        <f t="shared" si="23"/>
        <v>0</v>
      </c>
      <c r="AR255" s="133" t="s">
        <v>118</v>
      </c>
      <c r="AT255" s="133" t="s">
        <v>113</v>
      </c>
      <c r="AU255" s="133" t="s">
        <v>76</v>
      </c>
      <c r="AY255" s="13" t="s">
        <v>112</v>
      </c>
      <c r="BE255" s="134">
        <f t="shared" si="24"/>
        <v>1648</v>
      </c>
      <c r="BF255" s="134">
        <f t="shared" si="25"/>
        <v>0</v>
      </c>
      <c r="BG255" s="134">
        <f t="shared" si="26"/>
        <v>0</v>
      </c>
      <c r="BH255" s="134">
        <f t="shared" si="27"/>
        <v>0</v>
      </c>
      <c r="BI255" s="134">
        <f t="shared" si="28"/>
        <v>0</v>
      </c>
      <c r="BJ255" s="13" t="s">
        <v>76</v>
      </c>
      <c r="BK255" s="134">
        <f t="shared" si="29"/>
        <v>1648</v>
      </c>
      <c r="BL255" s="13" t="s">
        <v>118</v>
      </c>
      <c r="BM255" s="133" t="s">
        <v>646</v>
      </c>
    </row>
    <row r="256" spans="2:65" s="1" customFormat="1" ht="24.2" customHeight="1">
      <c r="B256" s="122"/>
      <c r="C256" s="123" t="s">
        <v>647</v>
      </c>
      <c r="D256" s="123" t="s">
        <v>113</v>
      </c>
      <c r="E256" s="124" t="s">
        <v>648</v>
      </c>
      <c r="F256" s="125" t="s">
        <v>649</v>
      </c>
      <c r="G256" s="126" t="s">
        <v>133</v>
      </c>
      <c r="H256" s="199">
        <v>2</v>
      </c>
      <c r="I256" s="128">
        <v>659</v>
      </c>
      <c r="J256" s="128">
        <f t="shared" si="20"/>
        <v>1318</v>
      </c>
      <c r="K256" s="125" t="s">
        <v>117</v>
      </c>
      <c r="L256" s="25"/>
      <c r="M256" s="129" t="s">
        <v>1</v>
      </c>
      <c r="N256" s="130" t="s">
        <v>34</v>
      </c>
      <c r="O256" s="131">
        <v>0</v>
      </c>
      <c r="P256" s="131">
        <f t="shared" si="21"/>
        <v>0</v>
      </c>
      <c r="Q256" s="131">
        <v>0</v>
      </c>
      <c r="R256" s="131">
        <f t="shared" si="22"/>
        <v>0</v>
      </c>
      <c r="S256" s="131">
        <v>0</v>
      </c>
      <c r="T256" s="132">
        <f t="shared" si="23"/>
        <v>0</v>
      </c>
      <c r="AR256" s="133" t="s">
        <v>118</v>
      </c>
      <c r="AT256" s="133" t="s">
        <v>113</v>
      </c>
      <c r="AU256" s="133" t="s">
        <v>76</v>
      </c>
      <c r="AY256" s="13" t="s">
        <v>112</v>
      </c>
      <c r="BE256" s="134">
        <f t="shared" si="24"/>
        <v>1318</v>
      </c>
      <c r="BF256" s="134">
        <f t="shared" si="25"/>
        <v>0</v>
      </c>
      <c r="BG256" s="134">
        <f t="shared" si="26"/>
        <v>0</v>
      </c>
      <c r="BH256" s="134">
        <f t="shared" si="27"/>
        <v>0</v>
      </c>
      <c r="BI256" s="134">
        <f t="shared" si="28"/>
        <v>0</v>
      </c>
      <c r="BJ256" s="13" t="s">
        <v>76</v>
      </c>
      <c r="BK256" s="134">
        <f t="shared" si="29"/>
        <v>1318</v>
      </c>
      <c r="BL256" s="13" t="s">
        <v>118</v>
      </c>
      <c r="BM256" s="133" t="s">
        <v>650</v>
      </c>
    </row>
    <row r="257" spans="2:65" s="1" customFormat="1" ht="24.2" customHeight="1">
      <c r="B257" s="122"/>
      <c r="C257" s="123" t="s">
        <v>651</v>
      </c>
      <c r="D257" s="123" t="s">
        <v>113</v>
      </c>
      <c r="E257" s="124" t="s">
        <v>652</v>
      </c>
      <c r="F257" s="125" t="s">
        <v>653</v>
      </c>
      <c r="G257" s="126" t="s">
        <v>133</v>
      </c>
      <c r="H257" s="199">
        <v>2</v>
      </c>
      <c r="I257" s="128">
        <v>1650</v>
      </c>
      <c r="J257" s="128">
        <f t="shared" si="20"/>
        <v>3300</v>
      </c>
      <c r="K257" s="125" t="s">
        <v>117</v>
      </c>
      <c r="L257" s="25"/>
      <c r="M257" s="129" t="s">
        <v>1</v>
      </c>
      <c r="N257" s="130" t="s">
        <v>34</v>
      </c>
      <c r="O257" s="131">
        <v>0</v>
      </c>
      <c r="P257" s="131">
        <f t="shared" si="21"/>
        <v>0</v>
      </c>
      <c r="Q257" s="131">
        <v>0</v>
      </c>
      <c r="R257" s="131">
        <f t="shared" si="22"/>
        <v>0</v>
      </c>
      <c r="S257" s="131">
        <v>0</v>
      </c>
      <c r="T257" s="132">
        <f t="shared" si="23"/>
        <v>0</v>
      </c>
      <c r="AR257" s="133" t="s">
        <v>118</v>
      </c>
      <c r="AT257" s="133" t="s">
        <v>113</v>
      </c>
      <c r="AU257" s="133" t="s">
        <v>76</v>
      </c>
      <c r="AY257" s="13" t="s">
        <v>112</v>
      </c>
      <c r="BE257" s="134">
        <f t="shared" si="24"/>
        <v>3300</v>
      </c>
      <c r="BF257" s="134">
        <f t="shared" si="25"/>
        <v>0</v>
      </c>
      <c r="BG257" s="134">
        <f t="shared" si="26"/>
        <v>0</v>
      </c>
      <c r="BH257" s="134">
        <f t="shared" si="27"/>
        <v>0</v>
      </c>
      <c r="BI257" s="134">
        <f t="shared" si="28"/>
        <v>0</v>
      </c>
      <c r="BJ257" s="13" t="s">
        <v>76</v>
      </c>
      <c r="BK257" s="134">
        <f t="shared" si="29"/>
        <v>3300</v>
      </c>
      <c r="BL257" s="13" t="s">
        <v>118</v>
      </c>
      <c r="BM257" s="133" t="s">
        <v>654</v>
      </c>
    </row>
    <row r="258" spans="2:65" s="1" customFormat="1" ht="24.2" customHeight="1">
      <c r="B258" s="122"/>
      <c r="C258" s="123" t="s">
        <v>655</v>
      </c>
      <c r="D258" s="123" t="s">
        <v>113</v>
      </c>
      <c r="E258" s="124" t="s">
        <v>656</v>
      </c>
      <c r="F258" s="125" t="s">
        <v>657</v>
      </c>
      <c r="G258" s="126" t="s">
        <v>133</v>
      </c>
      <c r="H258" s="199">
        <v>2</v>
      </c>
      <c r="I258" s="128">
        <v>3300</v>
      </c>
      <c r="J258" s="128">
        <f t="shared" si="20"/>
        <v>6600</v>
      </c>
      <c r="K258" s="125" t="s">
        <v>117</v>
      </c>
      <c r="L258" s="25"/>
      <c r="M258" s="129" t="s">
        <v>1</v>
      </c>
      <c r="N258" s="130" t="s">
        <v>34</v>
      </c>
      <c r="O258" s="131">
        <v>0</v>
      </c>
      <c r="P258" s="131">
        <f t="shared" si="21"/>
        <v>0</v>
      </c>
      <c r="Q258" s="131">
        <v>0</v>
      </c>
      <c r="R258" s="131">
        <f t="shared" si="22"/>
        <v>0</v>
      </c>
      <c r="S258" s="131">
        <v>0</v>
      </c>
      <c r="T258" s="132">
        <f t="shared" si="23"/>
        <v>0</v>
      </c>
      <c r="AR258" s="133" t="s">
        <v>118</v>
      </c>
      <c r="AT258" s="133" t="s">
        <v>113</v>
      </c>
      <c r="AU258" s="133" t="s">
        <v>76</v>
      </c>
      <c r="AY258" s="13" t="s">
        <v>112</v>
      </c>
      <c r="BE258" s="134">
        <f t="shared" si="24"/>
        <v>6600</v>
      </c>
      <c r="BF258" s="134">
        <f t="shared" si="25"/>
        <v>0</v>
      </c>
      <c r="BG258" s="134">
        <f t="shared" si="26"/>
        <v>0</v>
      </c>
      <c r="BH258" s="134">
        <f t="shared" si="27"/>
        <v>0</v>
      </c>
      <c r="BI258" s="134">
        <f t="shared" si="28"/>
        <v>0</v>
      </c>
      <c r="BJ258" s="13" t="s">
        <v>76</v>
      </c>
      <c r="BK258" s="134">
        <f t="shared" si="29"/>
        <v>6600</v>
      </c>
      <c r="BL258" s="13" t="s">
        <v>118</v>
      </c>
      <c r="BM258" s="133" t="s">
        <v>658</v>
      </c>
    </row>
    <row r="259" spans="2:65" s="1" customFormat="1" ht="24.2" customHeight="1">
      <c r="B259" s="122"/>
      <c r="C259" s="123" t="s">
        <v>659</v>
      </c>
      <c r="D259" s="123" t="s">
        <v>113</v>
      </c>
      <c r="E259" s="124" t="s">
        <v>660</v>
      </c>
      <c r="F259" s="125" t="s">
        <v>661</v>
      </c>
      <c r="G259" s="126" t="s">
        <v>133</v>
      </c>
      <c r="H259" s="199">
        <v>2</v>
      </c>
      <c r="I259" s="128">
        <v>1650</v>
      </c>
      <c r="J259" s="128">
        <f t="shared" si="20"/>
        <v>3300</v>
      </c>
      <c r="K259" s="125" t="s">
        <v>117</v>
      </c>
      <c r="L259" s="25"/>
      <c r="M259" s="129" t="s">
        <v>1</v>
      </c>
      <c r="N259" s="130" t="s">
        <v>34</v>
      </c>
      <c r="O259" s="131">
        <v>0</v>
      </c>
      <c r="P259" s="131">
        <f t="shared" si="21"/>
        <v>0</v>
      </c>
      <c r="Q259" s="131">
        <v>0</v>
      </c>
      <c r="R259" s="131">
        <f t="shared" si="22"/>
        <v>0</v>
      </c>
      <c r="S259" s="131">
        <v>0</v>
      </c>
      <c r="T259" s="132">
        <f t="shared" si="23"/>
        <v>0</v>
      </c>
      <c r="AR259" s="133" t="s">
        <v>118</v>
      </c>
      <c r="AT259" s="133" t="s">
        <v>113</v>
      </c>
      <c r="AU259" s="133" t="s">
        <v>76</v>
      </c>
      <c r="AY259" s="13" t="s">
        <v>112</v>
      </c>
      <c r="BE259" s="134">
        <f t="shared" si="24"/>
        <v>3300</v>
      </c>
      <c r="BF259" s="134">
        <f t="shared" si="25"/>
        <v>0</v>
      </c>
      <c r="BG259" s="134">
        <f t="shared" si="26"/>
        <v>0</v>
      </c>
      <c r="BH259" s="134">
        <f t="shared" si="27"/>
        <v>0</v>
      </c>
      <c r="BI259" s="134">
        <f t="shared" si="28"/>
        <v>0</v>
      </c>
      <c r="BJ259" s="13" t="s">
        <v>76</v>
      </c>
      <c r="BK259" s="134">
        <f t="shared" si="29"/>
        <v>3300</v>
      </c>
      <c r="BL259" s="13" t="s">
        <v>118</v>
      </c>
      <c r="BM259" s="133" t="s">
        <v>662</v>
      </c>
    </row>
    <row r="260" spans="2:65" s="1" customFormat="1" ht="24.2" customHeight="1">
      <c r="B260" s="122"/>
      <c r="C260" s="123" t="s">
        <v>663</v>
      </c>
      <c r="D260" s="123" t="s">
        <v>113</v>
      </c>
      <c r="E260" s="124" t="s">
        <v>664</v>
      </c>
      <c r="F260" s="125" t="s">
        <v>665</v>
      </c>
      <c r="G260" s="126" t="s">
        <v>133</v>
      </c>
      <c r="H260" s="199">
        <v>2</v>
      </c>
      <c r="I260" s="128">
        <v>2130</v>
      </c>
      <c r="J260" s="128">
        <f t="shared" si="20"/>
        <v>4260</v>
      </c>
      <c r="K260" s="125" t="s">
        <v>117</v>
      </c>
      <c r="L260" s="25"/>
      <c r="M260" s="129" t="s">
        <v>1</v>
      </c>
      <c r="N260" s="130" t="s">
        <v>34</v>
      </c>
      <c r="O260" s="131">
        <v>0</v>
      </c>
      <c r="P260" s="131">
        <f t="shared" si="21"/>
        <v>0</v>
      </c>
      <c r="Q260" s="131">
        <v>0</v>
      </c>
      <c r="R260" s="131">
        <f t="shared" si="22"/>
        <v>0</v>
      </c>
      <c r="S260" s="131">
        <v>0</v>
      </c>
      <c r="T260" s="132">
        <f t="shared" si="23"/>
        <v>0</v>
      </c>
      <c r="AR260" s="133" t="s">
        <v>118</v>
      </c>
      <c r="AT260" s="133" t="s">
        <v>113</v>
      </c>
      <c r="AU260" s="133" t="s">
        <v>76</v>
      </c>
      <c r="AY260" s="13" t="s">
        <v>112</v>
      </c>
      <c r="BE260" s="134">
        <f t="shared" si="24"/>
        <v>4260</v>
      </c>
      <c r="BF260" s="134">
        <f t="shared" si="25"/>
        <v>0</v>
      </c>
      <c r="BG260" s="134">
        <f t="shared" si="26"/>
        <v>0</v>
      </c>
      <c r="BH260" s="134">
        <f t="shared" si="27"/>
        <v>0</v>
      </c>
      <c r="BI260" s="134">
        <f t="shared" si="28"/>
        <v>0</v>
      </c>
      <c r="BJ260" s="13" t="s">
        <v>76</v>
      </c>
      <c r="BK260" s="134">
        <f t="shared" si="29"/>
        <v>4260</v>
      </c>
      <c r="BL260" s="13" t="s">
        <v>118</v>
      </c>
      <c r="BM260" s="133" t="s">
        <v>666</v>
      </c>
    </row>
    <row r="261" spans="2:65" s="1" customFormat="1" ht="24.2" customHeight="1">
      <c r="B261" s="122"/>
      <c r="C261" s="123" t="s">
        <v>667</v>
      </c>
      <c r="D261" s="123" t="s">
        <v>113</v>
      </c>
      <c r="E261" s="124" t="s">
        <v>668</v>
      </c>
      <c r="F261" s="125" t="s">
        <v>669</v>
      </c>
      <c r="G261" s="126" t="s">
        <v>133</v>
      </c>
      <c r="H261" s="199">
        <v>2</v>
      </c>
      <c r="I261" s="128">
        <v>1190</v>
      </c>
      <c r="J261" s="128">
        <f t="shared" si="20"/>
        <v>2380</v>
      </c>
      <c r="K261" s="125" t="s">
        <v>117</v>
      </c>
      <c r="L261" s="25"/>
      <c r="M261" s="129" t="s">
        <v>1</v>
      </c>
      <c r="N261" s="130" t="s">
        <v>34</v>
      </c>
      <c r="O261" s="131">
        <v>0</v>
      </c>
      <c r="P261" s="131">
        <f t="shared" si="21"/>
        <v>0</v>
      </c>
      <c r="Q261" s="131">
        <v>0</v>
      </c>
      <c r="R261" s="131">
        <f t="shared" si="22"/>
        <v>0</v>
      </c>
      <c r="S261" s="131">
        <v>0</v>
      </c>
      <c r="T261" s="132">
        <f t="shared" si="23"/>
        <v>0</v>
      </c>
      <c r="AR261" s="133" t="s">
        <v>118</v>
      </c>
      <c r="AT261" s="133" t="s">
        <v>113</v>
      </c>
      <c r="AU261" s="133" t="s">
        <v>76</v>
      </c>
      <c r="AY261" s="13" t="s">
        <v>112</v>
      </c>
      <c r="BE261" s="134">
        <f t="shared" si="24"/>
        <v>2380</v>
      </c>
      <c r="BF261" s="134">
        <f t="shared" si="25"/>
        <v>0</v>
      </c>
      <c r="BG261" s="134">
        <f t="shared" si="26"/>
        <v>0</v>
      </c>
      <c r="BH261" s="134">
        <f t="shared" si="27"/>
        <v>0</v>
      </c>
      <c r="BI261" s="134">
        <f t="shared" si="28"/>
        <v>0</v>
      </c>
      <c r="BJ261" s="13" t="s">
        <v>76</v>
      </c>
      <c r="BK261" s="134">
        <f t="shared" si="29"/>
        <v>2380</v>
      </c>
      <c r="BL261" s="13" t="s">
        <v>118</v>
      </c>
      <c r="BM261" s="133" t="s">
        <v>670</v>
      </c>
    </row>
    <row r="262" spans="2:65" s="1" customFormat="1" ht="24.2" customHeight="1">
      <c r="B262" s="122"/>
      <c r="C262" s="123" t="s">
        <v>671</v>
      </c>
      <c r="D262" s="123" t="s">
        <v>113</v>
      </c>
      <c r="E262" s="124" t="s">
        <v>672</v>
      </c>
      <c r="F262" s="125" t="s">
        <v>673</v>
      </c>
      <c r="G262" s="126" t="s">
        <v>133</v>
      </c>
      <c r="H262" s="199">
        <v>2</v>
      </c>
      <c r="I262" s="128">
        <v>1240</v>
      </c>
      <c r="J262" s="128">
        <f t="shared" si="20"/>
        <v>2480</v>
      </c>
      <c r="K262" s="125" t="s">
        <v>117</v>
      </c>
      <c r="L262" s="25"/>
      <c r="M262" s="129" t="s">
        <v>1</v>
      </c>
      <c r="N262" s="130" t="s">
        <v>34</v>
      </c>
      <c r="O262" s="131">
        <v>0</v>
      </c>
      <c r="P262" s="131">
        <f t="shared" si="21"/>
        <v>0</v>
      </c>
      <c r="Q262" s="131">
        <v>0</v>
      </c>
      <c r="R262" s="131">
        <f t="shared" si="22"/>
        <v>0</v>
      </c>
      <c r="S262" s="131">
        <v>0</v>
      </c>
      <c r="T262" s="132">
        <f t="shared" si="23"/>
        <v>0</v>
      </c>
      <c r="AR262" s="133" t="s">
        <v>118</v>
      </c>
      <c r="AT262" s="133" t="s">
        <v>113</v>
      </c>
      <c r="AU262" s="133" t="s">
        <v>76</v>
      </c>
      <c r="AY262" s="13" t="s">
        <v>112</v>
      </c>
      <c r="BE262" s="134">
        <f t="shared" si="24"/>
        <v>2480</v>
      </c>
      <c r="BF262" s="134">
        <f t="shared" si="25"/>
        <v>0</v>
      </c>
      <c r="BG262" s="134">
        <f t="shared" si="26"/>
        <v>0</v>
      </c>
      <c r="BH262" s="134">
        <f t="shared" si="27"/>
        <v>0</v>
      </c>
      <c r="BI262" s="134">
        <f t="shared" si="28"/>
        <v>0</v>
      </c>
      <c r="BJ262" s="13" t="s">
        <v>76</v>
      </c>
      <c r="BK262" s="134">
        <f t="shared" si="29"/>
        <v>2480</v>
      </c>
      <c r="BL262" s="13" t="s">
        <v>118</v>
      </c>
      <c r="BM262" s="133" t="s">
        <v>674</v>
      </c>
    </row>
    <row r="263" spans="2:65" s="1" customFormat="1" ht="37.9" customHeight="1">
      <c r="B263" s="122"/>
      <c r="C263" s="123" t="s">
        <v>675</v>
      </c>
      <c r="D263" s="123" t="s">
        <v>113</v>
      </c>
      <c r="E263" s="124" t="s">
        <v>676</v>
      </c>
      <c r="F263" s="125" t="s">
        <v>677</v>
      </c>
      <c r="G263" s="126" t="s">
        <v>133</v>
      </c>
      <c r="H263" s="199">
        <v>4</v>
      </c>
      <c r="I263" s="128">
        <v>4950</v>
      </c>
      <c r="J263" s="128">
        <f t="shared" si="20"/>
        <v>19800</v>
      </c>
      <c r="K263" s="125" t="s">
        <v>117</v>
      </c>
      <c r="L263" s="25"/>
      <c r="M263" s="129" t="s">
        <v>1</v>
      </c>
      <c r="N263" s="130" t="s">
        <v>34</v>
      </c>
      <c r="O263" s="131">
        <v>0</v>
      </c>
      <c r="P263" s="131">
        <f t="shared" si="21"/>
        <v>0</v>
      </c>
      <c r="Q263" s="131">
        <v>0</v>
      </c>
      <c r="R263" s="131">
        <f t="shared" si="22"/>
        <v>0</v>
      </c>
      <c r="S263" s="131">
        <v>0</v>
      </c>
      <c r="T263" s="132">
        <f t="shared" si="23"/>
        <v>0</v>
      </c>
      <c r="AR263" s="133" t="s">
        <v>118</v>
      </c>
      <c r="AT263" s="133" t="s">
        <v>113</v>
      </c>
      <c r="AU263" s="133" t="s">
        <v>76</v>
      </c>
      <c r="AY263" s="13" t="s">
        <v>112</v>
      </c>
      <c r="BE263" s="134">
        <f t="shared" si="24"/>
        <v>19800</v>
      </c>
      <c r="BF263" s="134">
        <f t="shared" si="25"/>
        <v>0</v>
      </c>
      <c r="BG263" s="134">
        <f t="shared" si="26"/>
        <v>0</v>
      </c>
      <c r="BH263" s="134">
        <f t="shared" si="27"/>
        <v>0</v>
      </c>
      <c r="BI263" s="134">
        <f t="shared" si="28"/>
        <v>0</v>
      </c>
      <c r="BJ263" s="13" t="s">
        <v>76</v>
      </c>
      <c r="BK263" s="134">
        <f t="shared" si="29"/>
        <v>19800</v>
      </c>
      <c r="BL263" s="13" t="s">
        <v>118</v>
      </c>
      <c r="BM263" s="133" t="s">
        <v>678</v>
      </c>
    </row>
    <row r="264" spans="2:65" s="1" customFormat="1" ht="44.25" customHeight="1">
      <c r="B264" s="122"/>
      <c r="C264" s="123" t="s">
        <v>679</v>
      </c>
      <c r="D264" s="123" t="s">
        <v>113</v>
      </c>
      <c r="E264" s="124" t="s">
        <v>680</v>
      </c>
      <c r="F264" s="125" t="s">
        <v>681</v>
      </c>
      <c r="G264" s="126" t="s">
        <v>133</v>
      </c>
      <c r="H264" s="199">
        <v>4</v>
      </c>
      <c r="I264" s="128">
        <v>6590</v>
      </c>
      <c r="J264" s="128">
        <f t="shared" si="20"/>
        <v>26360</v>
      </c>
      <c r="K264" s="125" t="s">
        <v>117</v>
      </c>
      <c r="L264" s="25"/>
      <c r="M264" s="129" t="s">
        <v>1</v>
      </c>
      <c r="N264" s="130" t="s">
        <v>34</v>
      </c>
      <c r="O264" s="131">
        <v>0</v>
      </c>
      <c r="P264" s="131">
        <f t="shared" si="21"/>
        <v>0</v>
      </c>
      <c r="Q264" s="131">
        <v>0</v>
      </c>
      <c r="R264" s="131">
        <f t="shared" si="22"/>
        <v>0</v>
      </c>
      <c r="S264" s="131">
        <v>0</v>
      </c>
      <c r="T264" s="132">
        <f t="shared" si="23"/>
        <v>0</v>
      </c>
      <c r="AR264" s="133" t="s">
        <v>118</v>
      </c>
      <c r="AT264" s="133" t="s">
        <v>113</v>
      </c>
      <c r="AU264" s="133" t="s">
        <v>76</v>
      </c>
      <c r="AY264" s="13" t="s">
        <v>112</v>
      </c>
      <c r="BE264" s="134">
        <f t="shared" si="24"/>
        <v>26360</v>
      </c>
      <c r="BF264" s="134">
        <f t="shared" si="25"/>
        <v>0</v>
      </c>
      <c r="BG264" s="134">
        <f t="shared" si="26"/>
        <v>0</v>
      </c>
      <c r="BH264" s="134">
        <f t="shared" si="27"/>
        <v>0</v>
      </c>
      <c r="BI264" s="134">
        <f t="shared" si="28"/>
        <v>0</v>
      </c>
      <c r="BJ264" s="13" t="s">
        <v>76</v>
      </c>
      <c r="BK264" s="134">
        <f t="shared" si="29"/>
        <v>26360</v>
      </c>
      <c r="BL264" s="13" t="s">
        <v>118</v>
      </c>
      <c r="BM264" s="133" t="s">
        <v>682</v>
      </c>
    </row>
    <row r="265" spans="2:65" s="1" customFormat="1" ht="37.9" customHeight="1">
      <c r="B265" s="122"/>
      <c r="C265" s="123" t="s">
        <v>683</v>
      </c>
      <c r="D265" s="123" t="s">
        <v>113</v>
      </c>
      <c r="E265" s="124" t="s">
        <v>684</v>
      </c>
      <c r="F265" s="125" t="s">
        <v>685</v>
      </c>
      <c r="G265" s="126" t="s">
        <v>133</v>
      </c>
      <c r="H265" s="199">
        <v>4</v>
      </c>
      <c r="I265" s="128">
        <v>6590</v>
      </c>
      <c r="J265" s="128">
        <f t="shared" si="20"/>
        <v>26360</v>
      </c>
      <c r="K265" s="125" t="s">
        <v>117</v>
      </c>
      <c r="L265" s="25"/>
      <c r="M265" s="129" t="s">
        <v>1</v>
      </c>
      <c r="N265" s="130" t="s">
        <v>34</v>
      </c>
      <c r="O265" s="131">
        <v>0</v>
      </c>
      <c r="P265" s="131">
        <f t="shared" si="21"/>
        <v>0</v>
      </c>
      <c r="Q265" s="131">
        <v>0</v>
      </c>
      <c r="R265" s="131">
        <f t="shared" si="22"/>
        <v>0</v>
      </c>
      <c r="S265" s="131">
        <v>0</v>
      </c>
      <c r="T265" s="132">
        <f t="shared" si="23"/>
        <v>0</v>
      </c>
      <c r="AR265" s="133" t="s">
        <v>118</v>
      </c>
      <c r="AT265" s="133" t="s">
        <v>113</v>
      </c>
      <c r="AU265" s="133" t="s">
        <v>76</v>
      </c>
      <c r="AY265" s="13" t="s">
        <v>112</v>
      </c>
      <c r="BE265" s="134">
        <f t="shared" si="24"/>
        <v>26360</v>
      </c>
      <c r="BF265" s="134">
        <f t="shared" si="25"/>
        <v>0</v>
      </c>
      <c r="BG265" s="134">
        <f t="shared" si="26"/>
        <v>0</v>
      </c>
      <c r="BH265" s="134">
        <f t="shared" si="27"/>
        <v>0</v>
      </c>
      <c r="BI265" s="134">
        <f t="shared" si="28"/>
        <v>0</v>
      </c>
      <c r="BJ265" s="13" t="s">
        <v>76</v>
      </c>
      <c r="BK265" s="134">
        <f t="shared" si="29"/>
        <v>26360</v>
      </c>
      <c r="BL265" s="13" t="s">
        <v>118</v>
      </c>
      <c r="BM265" s="133" t="s">
        <v>686</v>
      </c>
    </row>
    <row r="266" spans="2:65" s="1" customFormat="1" ht="44.25" customHeight="1">
      <c r="B266" s="122"/>
      <c r="C266" s="123" t="s">
        <v>687</v>
      </c>
      <c r="D266" s="123" t="s">
        <v>113</v>
      </c>
      <c r="E266" s="124" t="s">
        <v>688</v>
      </c>
      <c r="F266" s="125" t="s">
        <v>689</v>
      </c>
      <c r="G266" s="126" t="s">
        <v>133</v>
      </c>
      <c r="H266" s="199">
        <v>4</v>
      </c>
      <c r="I266" s="128">
        <v>8240</v>
      </c>
      <c r="J266" s="128">
        <f t="shared" si="20"/>
        <v>32960</v>
      </c>
      <c r="K266" s="125" t="s">
        <v>117</v>
      </c>
      <c r="L266" s="25"/>
      <c r="M266" s="129" t="s">
        <v>1</v>
      </c>
      <c r="N266" s="130" t="s">
        <v>34</v>
      </c>
      <c r="O266" s="131">
        <v>0</v>
      </c>
      <c r="P266" s="131">
        <f t="shared" si="21"/>
        <v>0</v>
      </c>
      <c r="Q266" s="131">
        <v>0</v>
      </c>
      <c r="R266" s="131">
        <f t="shared" si="22"/>
        <v>0</v>
      </c>
      <c r="S266" s="131">
        <v>0</v>
      </c>
      <c r="T266" s="132">
        <f t="shared" si="23"/>
        <v>0</v>
      </c>
      <c r="AR266" s="133" t="s">
        <v>118</v>
      </c>
      <c r="AT266" s="133" t="s">
        <v>113</v>
      </c>
      <c r="AU266" s="133" t="s">
        <v>76</v>
      </c>
      <c r="AY266" s="13" t="s">
        <v>112</v>
      </c>
      <c r="BE266" s="134">
        <f t="shared" si="24"/>
        <v>32960</v>
      </c>
      <c r="BF266" s="134">
        <f t="shared" si="25"/>
        <v>0</v>
      </c>
      <c r="BG266" s="134">
        <f t="shared" si="26"/>
        <v>0</v>
      </c>
      <c r="BH266" s="134">
        <f t="shared" si="27"/>
        <v>0</v>
      </c>
      <c r="BI266" s="134">
        <f t="shared" si="28"/>
        <v>0</v>
      </c>
      <c r="BJ266" s="13" t="s">
        <v>76</v>
      </c>
      <c r="BK266" s="134">
        <f t="shared" si="29"/>
        <v>32960</v>
      </c>
      <c r="BL266" s="13" t="s">
        <v>118</v>
      </c>
      <c r="BM266" s="133" t="s">
        <v>690</v>
      </c>
    </row>
    <row r="267" spans="2:65" s="1" customFormat="1" ht="24.2" customHeight="1">
      <c r="B267" s="122"/>
      <c r="C267" s="123" t="s">
        <v>691</v>
      </c>
      <c r="D267" s="123" t="s">
        <v>113</v>
      </c>
      <c r="E267" s="124" t="s">
        <v>692</v>
      </c>
      <c r="F267" s="125" t="s">
        <v>693</v>
      </c>
      <c r="G267" s="126" t="s">
        <v>133</v>
      </c>
      <c r="H267" s="199">
        <v>4</v>
      </c>
      <c r="I267" s="128">
        <v>659</v>
      </c>
      <c r="J267" s="128">
        <f t="shared" si="20"/>
        <v>2636</v>
      </c>
      <c r="K267" s="125" t="s">
        <v>117</v>
      </c>
      <c r="L267" s="25"/>
      <c r="M267" s="129" t="s">
        <v>1</v>
      </c>
      <c r="N267" s="130" t="s">
        <v>34</v>
      </c>
      <c r="O267" s="131">
        <v>0</v>
      </c>
      <c r="P267" s="131">
        <f t="shared" si="21"/>
        <v>0</v>
      </c>
      <c r="Q267" s="131">
        <v>0</v>
      </c>
      <c r="R267" s="131">
        <f t="shared" si="22"/>
        <v>0</v>
      </c>
      <c r="S267" s="131">
        <v>0</v>
      </c>
      <c r="T267" s="132">
        <f t="shared" si="23"/>
        <v>0</v>
      </c>
      <c r="AR267" s="133" t="s">
        <v>118</v>
      </c>
      <c r="AT267" s="133" t="s">
        <v>113</v>
      </c>
      <c r="AU267" s="133" t="s">
        <v>76</v>
      </c>
      <c r="AY267" s="13" t="s">
        <v>112</v>
      </c>
      <c r="BE267" s="134">
        <f t="shared" si="24"/>
        <v>2636</v>
      </c>
      <c r="BF267" s="134">
        <f t="shared" si="25"/>
        <v>0</v>
      </c>
      <c r="BG267" s="134">
        <f t="shared" si="26"/>
        <v>0</v>
      </c>
      <c r="BH267" s="134">
        <f t="shared" si="27"/>
        <v>0</v>
      </c>
      <c r="BI267" s="134">
        <f t="shared" si="28"/>
        <v>0</v>
      </c>
      <c r="BJ267" s="13" t="s">
        <v>76</v>
      </c>
      <c r="BK267" s="134">
        <f t="shared" si="29"/>
        <v>2636</v>
      </c>
      <c r="BL267" s="13" t="s">
        <v>118</v>
      </c>
      <c r="BM267" s="133" t="s">
        <v>694</v>
      </c>
    </row>
    <row r="268" spans="2:65" s="1" customFormat="1" ht="33" customHeight="1">
      <c r="B268" s="122"/>
      <c r="C268" s="123" t="s">
        <v>695</v>
      </c>
      <c r="D268" s="123" t="s">
        <v>113</v>
      </c>
      <c r="E268" s="124" t="s">
        <v>696</v>
      </c>
      <c r="F268" s="125" t="s">
        <v>697</v>
      </c>
      <c r="G268" s="126" t="s">
        <v>133</v>
      </c>
      <c r="H268" s="199">
        <v>4</v>
      </c>
      <c r="I268" s="128">
        <v>824</v>
      </c>
      <c r="J268" s="128">
        <f t="shared" si="20"/>
        <v>3296</v>
      </c>
      <c r="K268" s="125" t="s">
        <v>117</v>
      </c>
      <c r="L268" s="25"/>
      <c r="M268" s="129" t="s">
        <v>1</v>
      </c>
      <c r="N268" s="130" t="s">
        <v>34</v>
      </c>
      <c r="O268" s="131">
        <v>0</v>
      </c>
      <c r="P268" s="131">
        <f t="shared" si="21"/>
        <v>0</v>
      </c>
      <c r="Q268" s="131">
        <v>0</v>
      </c>
      <c r="R268" s="131">
        <f t="shared" si="22"/>
        <v>0</v>
      </c>
      <c r="S268" s="131">
        <v>0</v>
      </c>
      <c r="T268" s="132">
        <f t="shared" si="23"/>
        <v>0</v>
      </c>
      <c r="AR268" s="133" t="s">
        <v>118</v>
      </c>
      <c r="AT268" s="133" t="s">
        <v>113</v>
      </c>
      <c r="AU268" s="133" t="s">
        <v>76</v>
      </c>
      <c r="AY268" s="13" t="s">
        <v>112</v>
      </c>
      <c r="BE268" s="134">
        <f t="shared" si="24"/>
        <v>3296</v>
      </c>
      <c r="BF268" s="134">
        <f t="shared" si="25"/>
        <v>0</v>
      </c>
      <c r="BG268" s="134">
        <f t="shared" si="26"/>
        <v>0</v>
      </c>
      <c r="BH268" s="134">
        <f t="shared" si="27"/>
        <v>0</v>
      </c>
      <c r="BI268" s="134">
        <f t="shared" si="28"/>
        <v>0</v>
      </c>
      <c r="BJ268" s="13" t="s">
        <v>76</v>
      </c>
      <c r="BK268" s="134">
        <f t="shared" si="29"/>
        <v>3296</v>
      </c>
      <c r="BL268" s="13" t="s">
        <v>118</v>
      </c>
      <c r="BM268" s="133" t="s">
        <v>698</v>
      </c>
    </row>
    <row r="269" spans="2:65" s="1" customFormat="1" ht="24.2" customHeight="1">
      <c r="B269" s="122"/>
      <c r="C269" s="123" t="s">
        <v>699</v>
      </c>
      <c r="D269" s="123" t="s">
        <v>113</v>
      </c>
      <c r="E269" s="124" t="s">
        <v>700</v>
      </c>
      <c r="F269" s="125" t="s">
        <v>701</v>
      </c>
      <c r="G269" s="126" t="s">
        <v>133</v>
      </c>
      <c r="H269" s="199">
        <v>4</v>
      </c>
      <c r="I269" s="128">
        <v>1650</v>
      </c>
      <c r="J269" s="128">
        <f t="shared" si="20"/>
        <v>6600</v>
      </c>
      <c r="K269" s="125" t="s">
        <v>117</v>
      </c>
      <c r="L269" s="25"/>
      <c r="M269" s="129" t="s">
        <v>1</v>
      </c>
      <c r="N269" s="130" t="s">
        <v>34</v>
      </c>
      <c r="O269" s="131">
        <v>0</v>
      </c>
      <c r="P269" s="131">
        <f t="shared" si="21"/>
        <v>0</v>
      </c>
      <c r="Q269" s="131">
        <v>0</v>
      </c>
      <c r="R269" s="131">
        <f t="shared" si="22"/>
        <v>0</v>
      </c>
      <c r="S269" s="131">
        <v>0</v>
      </c>
      <c r="T269" s="132">
        <f t="shared" si="23"/>
        <v>0</v>
      </c>
      <c r="AR269" s="133" t="s">
        <v>118</v>
      </c>
      <c r="AT269" s="133" t="s">
        <v>113</v>
      </c>
      <c r="AU269" s="133" t="s">
        <v>76</v>
      </c>
      <c r="AY269" s="13" t="s">
        <v>112</v>
      </c>
      <c r="BE269" s="134">
        <f t="shared" si="24"/>
        <v>6600</v>
      </c>
      <c r="BF269" s="134">
        <f t="shared" si="25"/>
        <v>0</v>
      </c>
      <c r="BG269" s="134">
        <f t="shared" si="26"/>
        <v>0</v>
      </c>
      <c r="BH269" s="134">
        <f t="shared" si="27"/>
        <v>0</v>
      </c>
      <c r="BI269" s="134">
        <f t="shared" si="28"/>
        <v>0</v>
      </c>
      <c r="BJ269" s="13" t="s">
        <v>76</v>
      </c>
      <c r="BK269" s="134">
        <f t="shared" si="29"/>
        <v>6600</v>
      </c>
      <c r="BL269" s="13" t="s">
        <v>118</v>
      </c>
      <c r="BM269" s="133" t="s">
        <v>702</v>
      </c>
    </row>
    <row r="270" spans="2:65" s="1" customFormat="1" ht="33" customHeight="1">
      <c r="B270" s="122"/>
      <c r="C270" s="123" t="s">
        <v>703</v>
      </c>
      <c r="D270" s="123" t="s">
        <v>113</v>
      </c>
      <c r="E270" s="124" t="s">
        <v>704</v>
      </c>
      <c r="F270" s="125" t="s">
        <v>705</v>
      </c>
      <c r="G270" s="126" t="s">
        <v>133</v>
      </c>
      <c r="H270" s="199">
        <v>4</v>
      </c>
      <c r="I270" s="128">
        <v>659</v>
      </c>
      <c r="J270" s="128">
        <f t="shared" si="20"/>
        <v>2636</v>
      </c>
      <c r="K270" s="125" t="s">
        <v>117</v>
      </c>
      <c r="L270" s="25"/>
      <c r="M270" s="129" t="s">
        <v>1</v>
      </c>
      <c r="N270" s="130" t="s">
        <v>34</v>
      </c>
      <c r="O270" s="131">
        <v>0</v>
      </c>
      <c r="P270" s="131">
        <f t="shared" si="21"/>
        <v>0</v>
      </c>
      <c r="Q270" s="131">
        <v>0</v>
      </c>
      <c r="R270" s="131">
        <f t="shared" si="22"/>
        <v>0</v>
      </c>
      <c r="S270" s="131">
        <v>0</v>
      </c>
      <c r="T270" s="132">
        <f t="shared" si="23"/>
        <v>0</v>
      </c>
      <c r="AR270" s="133" t="s">
        <v>118</v>
      </c>
      <c r="AT270" s="133" t="s">
        <v>113</v>
      </c>
      <c r="AU270" s="133" t="s">
        <v>76</v>
      </c>
      <c r="AY270" s="13" t="s">
        <v>112</v>
      </c>
      <c r="BE270" s="134">
        <f t="shared" si="24"/>
        <v>2636</v>
      </c>
      <c r="BF270" s="134">
        <f t="shared" si="25"/>
        <v>0</v>
      </c>
      <c r="BG270" s="134">
        <f t="shared" si="26"/>
        <v>0</v>
      </c>
      <c r="BH270" s="134">
        <f t="shared" si="27"/>
        <v>0</v>
      </c>
      <c r="BI270" s="134">
        <f t="shared" si="28"/>
        <v>0</v>
      </c>
      <c r="BJ270" s="13" t="s">
        <v>76</v>
      </c>
      <c r="BK270" s="134">
        <f t="shared" si="29"/>
        <v>2636</v>
      </c>
      <c r="BL270" s="13" t="s">
        <v>118</v>
      </c>
      <c r="BM270" s="133" t="s">
        <v>706</v>
      </c>
    </row>
    <row r="271" spans="2:65" s="1" customFormat="1" ht="44.25" customHeight="1">
      <c r="B271" s="122"/>
      <c r="C271" s="123" t="s">
        <v>707</v>
      </c>
      <c r="D271" s="123" t="s">
        <v>113</v>
      </c>
      <c r="E271" s="124" t="s">
        <v>708</v>
      </c>
      <c r="F271" s="125" t="s">
        <v>709</v>
      </c>
      <c r="G271" s="126" t="s">
        <v>133</v>
      </c>
      <c r="H271" s="199">
        <v>4</v>
      </c>
      <c r="I271" s="128">
        <v>907</v>
      </c>
      <c r="J271" s="128">
        <f t="shared" si="20"/>
        <v>3628</v>
      </c>
      <c r="K271" s="125" t="s">
        <v>117</v>
      </c>
      <c r="L271" s="25"/>
      <c r="M271" s="129" t="s">
        <v>1</v>
      </c>
      <c r="N271" s="130" t="s">
        <v>34</v>
      </c>
      <c r="O271" s="131">
        <v>0</v>
      </c>
      <c r="P271" s="131">
        <f t="shared" si="21"/>
        <v>0</v>
      </c>
      <c r="Q271" s="131">
        <v>0</v>
      </c>
      <c r="R271" s="131">
        <f t="shared" si="22"/>
        <v>0</v>
      </c>
      <c r="S271" s="131">
        <v>0</v>
      </c>
      <c r="T271" s="132">
        <f t="shared" si="23"/>
        <v>0</v>
      </c>
      <c r="AR271" s="133" t="s">
        <v>118</v>
      </c>
      <c r="AT271" s="133" t="s">
        <v>113</v>
      </c>
      <c r="AU271" s="133" t="s">
        <v>76</v>
      </c>
      <c r="AY271" s="13" t="s">
        <v>112</v>
      </c>
      <c r="BE271" s="134">
        <f t="shared" si="24"/>
        <v>3628</v>
      </c>
      <c r="BF271" s="134">
        <f t="shared" si="25"/>
        <v>0</v>
      </c>
      <c r="BG271" s="134">
        <f t="shared" si="26"/>
        <v>0</v>
      </c>
      <c r="BH271" s="134">
        <f t="shared" si="27"/>
        <v>0</v>
      </c>
      <c r="BI271" s="134">
        <f t="shared" si="28"/>
        <v>0</v>
      </c>
      <c r="BJ271" s="13" t="s">
        <v>76</v>
      </c>
      <c r="BK271" s="134">
        <f t="shared" si="29"/>
        <v>3628</v>
      </c>
      <c r="BL271" s="13" t="s">
        <v>118</v>
      </c>
      <c r="BM271" s="133" t="s">
        <v>710</v>
      </c>
    </row>
    <row r="272" spans="2:65" s="1" customFormat="1" ht="33" customHeight="1">
      <c r="B272" s="122"/>
      <c r="C272" s="123" t="s">
        <v>711</v>
      </c>
      <c r="D272" s="123" t="s">
        <v>113</v>
      </c>
      <c r="E272" s="124" t="s">
        <v>712</v>
      </c>
      <c r="F272" s="125" t="s">
        <v>713</v>
      </c>
      <c r="G272" s="126" t="s">
        <v>133</v>
      </c>
      <c r="H272" s="199">
        <v>4</v>
      </c>
      <c r="I272" s="128">
        <v>3300</v>
      </c>
      <c r="J272" s="128">
        <f t="shared" si="20"/>
        <v>13200</v>
      </c>
      <c r="K272" s="125" t="s">
        <v>117</v>
      </c>
      <c r="L272" s="25"/>
      <c r="M272" s="129" t="s">
        <v>1</v>
      </c>
      <c r="N272" s="130" t="s">
        <v>34</v>
      </c>
      <c r="O272" s="131">
        <v>0</v>
      </c>
      <c r="P272" s="131">
        <f t="shared" si="21"/>
        <v>0</v>
      </c>
      <c r="Q272" s="131">
        <v>0</v>
      </c>
      <c r="R272" s="131">
        <f t="shared" si="22"/>
        <v>0</v>
      </c>
      <c r="S272" s="131">
        <v>0</v>
      </c>
      <c r="T272" s="132">
        <f t="shared" si="23"/>
        <v>0</v>
      </c>
      <c r="AR272" s="133" t="s">
        <v>118</v>
      </c>
      <c r="AT272" s="133" t="s">
        <v>113</v>
      </c>
      <c r="AU272" s="133" t="s">
        <v>76</v>
      </c>
      <c r="AY272" s="13" t="s">
        <v>112</v>
      </c>
      <c r="BE272" s="134">
        <f t="shared" si="24"/>
        <v>13200</v>
      </c>
      <c r="BF272" s="134">
        <f t="shared" si="25"/>
        <v>0</v>
      </c>
      <c r="BG272" s="134">
        <f t="shared" si="26"/>
        <v>0</v>
      </c>
      <c r="BH272" s="134">
        <f t="shared" si="27"/>
        <v>0</v>
      </c>
      <c r="BI272" s="134">
        <f t="shared" si="28"/>
        <v>0</v>
      </c>
      <c r="BJ272" s="13" t="s">
        <v>76</v>
      </c>
      <c r="BK272" s="134">
        <f t="shared" si="29"/>
        <v>13200</v>
      </c>
      <c r="BL272" s="13" t="s">
        <v>118</v>
      </c>
      <c r="BM272" s="133" t="s">
        <v>714</v>
      </c>
    </row>
    <row r="273" spans="2:65" s="1" customFormat="1" ht="37.9" customHeight="1">
      <c r="B273" s="122"/>
      <c r="C273" s="123" t="s">
        <v>715</v>
      </c>
      <c r="D273" s="123" t="s">
        <v>113</v>
      </c>
      <c r="E273" s="124" t="s">
        <v>716</v>
      </c>
      <c r="F273" s="125" t="s">
        <v>717</v>
      </c>
      <c r="G273" s="126" t="s">
        <v>133</v>
      </c>
      <c r="H273" s="199">
        <v>2</v>
      </c>
      <c r="I273" s="128">
        <v>3830</v>
      </c>
      <c r="J273" s="128">
        <f t="shared" si="20"/>
        <v>7660</v>
      </c>
      <c r="K273" s="125" t="s">
        <v>117</v>
      </c>
      <c r="L273" s="25"/>
      <c r="M273" s="129" t="s">
        <v>1</v>
      </c>
      <c r="N273" s="130" t="s">
        <v>34</v>
      </c>
      <c r="O273" s="131">
        <v>0</v>
      </c>
      <c r="P273" s="131">
        <f t="shared" si="21"/>
        <v>0</v>
      </c>
      <c r="Q273" s="131">
        <v>0</v>
      </c>
      <c r="R273" s="131">
        <f t="shared" si="22"/>
        <v>0</v>
      </c>
      <c r="S273" s="131">
        <v>0</v>
      </c>
      <c r="T273" s="132">
        <f t="shared" si="23"/>
        <v>0</v>
      </c>
      <c r="AR273" s="133" t="s">
        <v>118</v>
      </c>
      <c r="AT273" s="133" t="s">
        <v>113</v>
      </c>
      <c r="AU273" s="133" t="s">
        <v>76</v>
      </c>
      <c r="AY273" s="13" t="s">
        <v>112</v>
      </c>
      <c r="BE273" s="134">
        <f t="shared" si="24"/>
        <v>7660</v>
      </c>
      <c r="BF273" s="134">
        <f t="shared" si="25"/>
        <v>0</v>
      </c>
      <c r="BG273" s="134">
        <f t="shared" si="26"/>
        <v>0</v>
      </c>
      <c r="BH273" s="134">
        <f t="shared" si="27"/>
        <v>0</v>
      </c>
      <c r="BI273" s="134">
        <f t="shared" si="28"/>
        <v>0</v>
      </c>
      <c r="BJ273" s="13" t="s">
        <v>76</v>
      </c>
      <c r="BK273" s="134">
        <f t="shared" si="29"/>
        <v>7660</v>
      </c>
      <c r="BL273" s="13" t="s">
        <v>118</v>
      </c>
      <c r="BM273" s="133" t="s">
        <v>718</v>
      </c>
    </row>
    <row r="274" spans="2:65" s="1" customFormat="1" ht="33" customHeight="1">
      <c r="B274" s="122"/>
      <c r="C274" s="123" t="s">
        <v>719</v>
      </c>
      <c r="D274" s="123" t="s">
        <v>113</v>
      </c>
      <c r="E274" s="124" t="s">
        <v>720</v>
      </c>
      <c r="F274" s="125" t="s">
        <v>721</v>
      </c>
      <c r="G274" s="126" t="s">
        <v>133</v>
      </c>
      <c r="H274" s="199">
        <v>2</v>
      </c>
      <c r="I274" s="128">
        <v>6370</v>
      </c>
      <c r="J274" s="128">
        <f t="shared" si="20"/>
        <v>12740</v>
      </c>
      <c r="K274" s="125" t="s">
        <v>117</v>
      </c>
      <c r="L274" s="25"/>
      <c r="M274" s="129" t="s">
        <v>1</v>
      </c>
      <c r="N274" s="130" t="s">
        <v>34</v>
      </c>
      <c r="O274" s="131">
        <v>0</v>
      </c>
      <c r="P274" s="131">
        <f t="shared" si="21"/>
        <v>0</v>
      </c>
      <c r="Q274" s="131">
        <v>0</v>
      </c>
      <c r="R274" s="131">
        <f t="shared" si="22"/>
        <v>0</v>
      </c>
      <c r="S274" s="131">
        <v>0</v>
      </c>
      <c r="T274" s="132">
        <f t="shared" si="23"/>
        <v>0</v>
      </c>
      <c r="AR274" s="133" t="s">
        <v>118</v>
      </c>
      <c r="AT274" s="133" t="s">
        <v>113</v>
      </c>
      <c r="AU274" s="133" t="s">
        <v>76</v>
      </c>
      <c r="AY274" s="13" t="s">
        <v>112</v>
      </c>
      <c r="BE274" s="134">
        <f t="shared" si="24"/>
        <v>12740</v>
      </c>
      <c r="BF274" s="134">
        <f t="shared" si="25"/>
        <v>0</v>
      </c>
      <c r="BG274" s="134">
        <f t="shared" si="26"/>
        <v>0</v>
      </c>
      <c r="BH274" s="134">
        <f t="shared" si="27"/>
        <v>0</v>
      </c>
      <c r="BI274" s="134">
        <f t="shared" si="28"/>
        <v>0</v>
      </c>
      <c r="BJ274" s="13" t="s">
        <v>76</v>
      </c>
      <c r="BK274" s="134">
        <f t="shared" si="29"/>
        <v>12740</v>
      </c>
      <c r="BL274" s="13" t="s">
        <v>118</v>
      </c>
      <c r="BM274" s="133" t="s">
        <v>722</v>
      </c>
    </row>
    <row r="275" spans="2:65" s="1" customFormat="1" ht="33" customHeight="1">
      <c r="B275" s="122"/>
      <c r="C275" s="123" t="s">
        <v>723</v>
      </c>
      <c r="D275" s="123" t="s">
        <v>113</v>
      </c>
      <c r="E275" s="124" t="s">
        <v>724</v>
      </c>
      <c r="F275" s="125" t="s">
        <v>725</v>
      </c>
      <c r="G275" s="126" t="s">
        <v>133</v>
      </c>
      <c r="H275" s="199">
        <v>2</v>
      </c>
      <c r="I275" s="128">
        <v>9290</v>
      </c>
      <c r="J275" s="128">
        <f t="shared" si="20"/>
        <v>18580</v>
      </c>
      <c r="K275" s="125" t="s">
        <v>117</v>
      </c>
      <c r="L275" s="25"/>
      <c r="M275" s="129" t="s">
        <v>1</v>
      </c>
      <c r="N275" s="130" t="s">
        <v>34</v>
      </c>
      <c r="O275" s="131">
        <v>0</v>
      </c>
      <c r="P275" s="131">
        <f t="shared" si="21"/>
        <v>0</v>
      </c>
      <c r="Q275" s="131">
        <v>0</v>
      </c>
      <c r="R275" s="131">
        <f t="shared" si="22"/>
        <v>0</v>
      </c>
      <c r="S275" s="131">
        <v>0</v>
      </c>
      <c r="T275" s="132">
        <f t="shared" si="23"/>
        <v>0</v>
      </c>
      <c r="AR275" s="133" t="s">
        <v>118</v>
      </c>
      <c r="AT275" s="133" t="s">
        <v>113</v>
      </c>
      <c r="AU275" s="133" t="s">
        <v>76</v>
      </c>
      <c r="AY275" s="13" t="s">
        <v>112</v>
      </c>
      <c r="BE275" s="134">
        <f t="shared" si="24"/>
        <v>18580</v>
      </c>
      <c r="BF275" s="134">
        <f t="shared" si="25"/>
        <v>0</v>
      </c>
      <c r="BG275" s="134">
        <f t="shared" si="26"/>
        <v>0</v>
      </c>
      <c r="BH275" s="134">
        <f t="shared" si="27"/>
        <v>0</v>
      </c>
      <c r="BI275" s="134">
        <f t="shared" si="28"/>
        <v>0</v>
      </c>
      <c r="BJ275" s="13" t="s">
        <v>76</v>
      </c>
      <c r="BK275" s="134">
        <f t="shared" si="29"/>
        <v>18580</v>
      </c>
      <c r="BL275" s="13" t="s">
        <v>118</v>
      </c>
      <c r="BM275" s="133" t="s">
        <v>726</v>
      </c>
    </row>
    <row r="276" spans="2:65" s="1" customFormat="1" ht="33" customHeight="1">
      <c r="B276" s="122"/>
      <c r="C276" s="123" t="s">
        <v>727</v>
      </c>
      <c r="D276" s="123" t="s">
        <v>113</v>
      </c>
      <c r="E276" s="124" t="s">
        <v>728</v>
      </c>
      <c r="F276" s="125" t="s">
        <v>729</v>
      </c>
      <c r="G276" s="126" t="s">
        <v>133</v>
      </c>
      <c r="H276" s="199">
        <v>2</v>
      </c>
      <c r="I276" s="128">
        <v>11400</v>
      </c>
      <c r="J276" s="128">
        <f t="shared" si="20"/>
        <v>22800</v>
      </c>
      <c r="K276" s="125" t="s">
        <v>117</v>
      </c>
      <c r="L276" s="25"/>
      <c r="M276" s="129" t="s">
        <v>1</v>
      </c>
      <c r="N276" s="130" t="s">
        <v>34</v>
      </c>
      <c r="O276" s="131">
        <v>0</v>
      </c>
      <c r="P276" s="131">
        <f t="shared" si="21"/>
        <v>0</v>
      </c>
      <c r="Q276" s="131">
        <v>0</v>
      </c>
      <c r="R276" s="131">
        <f t="shared" si="22"/>
        <v>0</v>
      </c>
      <c r="S276" s="131">
        <v>0</v>
      </c>
      <c r="T276" s="132">
        <f t="shared" si="23"/>
        <v>0</v>
      </c>
      <c r="AR276" s="133" t="s">
        <v>118</v>
      </c>
      <c r="AT276" s="133" t="s">
        <v>113</v>
      </c>
      <c r="AU276" s="133" t="s">
        <v>76</v>
      </c>
      <c r="AY276" s="13" t="s">
        <v>112</v>
      </c>
      <c r="BE276" s="134">
        <f t="shared" si="24"/>
        <v>22800</v>
      </c>
      <c r="BF276" s="134">
        <f t="shared" si="25"/>
        <v>0</v>
      </c>
      <c r="BG276" s="134">
        <f t="shared" si="26"/>
        <v>0</v>
      </c>
      <c r="BH276" s="134">
        <f t="shared" si="27"/>
        <v>0</v>
      </c>
      <c r="BI276" s="134">
        <f t="shared" si="28"/>
        <v>0</v>
      </c>
      <c r="BJ276" s="13" t="s">
        <v>76</v>
      </c>
      <c r="BK276" s="134">
        <f t="shared" si="29"/>
        <v>22800</v>
      </c>
      <c r="BL276" s="13" t="s">
        <v>118</v>
      </c>
      <c r="BM276" s="133" t="s">
        <v>730</v>
      </c>
    </row>
    <row r="277" spans="2:65" s="1" customFormat="1" ht="33" customHeight="1">
      <c r="B277" s="122"/>
      <c r="C277" s="123" t="s">
        <v>731</v>
      </c>
      <c r="D277" s="123" t="s">
        <v>113</v>
      </c>
      <c r="E277" s="124" t="s">
        <v>732</v>
      </c>
      <c r="F277" s="125" t="s">
        <v>733</v>
      </c>
      <c r="G277" s="126" t="s">
        <v>133</v>
      </c>
      <c r="H277" s="199">
        <v>2</v>
      </c>
      <c r="I277" s="128">
        <v>13300</v>
      </c>
      <c r="J277" s="128">
        <f t="shared" si="20"/>
        <v>26600</v>
      </c>
      <c r="K277" s="125" t="s">
        <v>117</v>
      </c>
      <c r="L277" s="25"/>
      <c r="M277" s="129" t="s">
        <v>1</v>
      </c>
      <c r="N277" s="130" t="s">
        <v>34</v>
      </c>
      <c r="O277" s="131">
        <v>0</v>
      </c>
      <c r="P277" s="131">
        <f t="shared" si="21"/>
        <v>0</v>
      </c>
      <c r="Q277" s="131">
        <v>0</v>
      </c>
      <c r="R277" s="131">
        <f t="shared" si="22"/>
        <v>0</v>
      </c>
      <c r="S277" s="131">
        <v>0</v>
      </c>
      <c r="T277" s="132">
        <f t="shared" si="23"/>
        <v>0</v>
      </c>
      <c r="AR277" s="133" t="s">
        <v>118</v>
      </c>
      <c r="AT277" s="133" t="s">
        <v>113</v>
      </c>
      <c r="AU277" s="133" t="s">
        <v>76</v>
      </c>
      <c r="AY277" s="13" t="s">
        <v>112</v>
      </c>
      <c r="BE277" s="134">
        <f t="shared" si="24"/>
        <v>26600</v>
      </c>
      <c r="BF277" s="134">
        <f t="shared" si="25"/>
        <v>0</v>
      </c>
      <c r="BG277" s="134">
        <f t="shared" si="26"/>
        <v>0</v>
      </c>
      <c r="BH277" s="134">
        <f t="shared" si="27"/>
        <v>0</v>
      </c>
      <c r="BI277" s="134">
        <f t="shared" si="28"/>
        <v>0</v>
      </c>
      <c r="BJ277" s="13" t="s">
        <v>76</v>
      </c>
      <c r="BK277" s="134">
        <f t="shared" si="29"/>
        <v>26600</v>
      </c>
      <c r="BL277" s="13" t="s">
        <v>118</v>
      </c>
      <c r="BM277" s="133" t="s">
        <v>734</v>
      </c>
    </row>
    <row r="278" spans="2:65" s="1" customFormat="1" ht="33" customHeight="1">
      <c r="B278" s="122"/>
      <c r="C278" s="123" t="s">
        <v>735</v>
      </c>
      <c r="D278" s="123" t="s">
        <v>113</v>
      </c>
      <c r="E278" s="124" t="s">
        <v>736</v>
      </c>
      <c r="F278" s="125" t="s">
        <v>737</v>
      </c>
      <c r="G278" s="126" t="s">
        <v>133</v>
      </c>
      <c r="H278" s="199">
        <v>2</v>
      </c>
      <c r="I278" s="128">
        <v>13400</v>
      </c>
      <c r="J278" s="128">
        <f t="shared" si="20"/>
        <v>26800</v>
      </c>
      <c r="K278" s="125" t="s">
        <v>117</v>
      </c>
      <c r="L278" s="25"/>
      <c r="M278" s="129" t="s">
        <v>1</v>
      </c>
      <c r="N278" s="130" t="s">
        <v>34</v>
      </c>
      <c r="O278" s="131">
        <v>0</v>
      </c>
      <c r="P278" s="131">
        <f t="shared" si="21"/>
        <v>0</v>
      </c>
      <c r="Q278" s="131">
        <v>0</v>
      </c>
      <c r="R278" s="131">
        <f t="shared" si="22"/>
        <v>0</v>
      </c>
      <c r="S278" s="131">
        <v>0</v>
      </c>
      <c r="T278" s="132">
        <f t="shared" si="23"/>
        <v>0</v>
      </c>
      <c r="AR278" s="133" t="s">
        <v>118</v>
      </c>
      <c r="AT278" s="133" t="s">
        <v>113</v>
      </c>
      <c r="AU278" s="133" t="s">
        <v>76</v>
      </c>
      <c r="AY278" s="13" t="s">
        <v>112</v>
      </c>
      <c r="BE278" s="134">
        <f t="shared" si="24"/>
        <v>26800</v>
      </c>
      <c r="BF278" s="134">
        <f t="shared" si="25"/>
        <v>0</v>
      </c>
      <c r="BG278" s="134">
        <f t="shared" si="26"/>
        <v>0</v>
      </c>
      <c r="BH278" s="134">
        <f t="shared" si="27"/>
        <v>0</v>
      </c>
      <c r="BI278" s="134">
        <f t="shared" si="28"/>
        <v>0</v>
      </c>
      <c r="BJ278" s="13" t="s">
        <v>76</v>
      </c>
      <c r="BK278" s="134">
        <f t="shared" si="29"/>
        <v>26800</v>
      </c>
      <c r="BL278" s="13" t="s">
        <v>118</v>
      </c>
      <c r="BM278" s="133" t="s">
        <v>738</v>
      </c>
    </row>
    <row r="279" spans="2:65" s="1" customFormat="1" ht="37.9" customHeight="1">
      <c r="B279" s="122"/>
      <c r="C279" s="123" t="s">
        <v>739</v>
      </c>
      <c r="D279" s="123" t="s">
        <v>113</v>
      </c>
      <c r="E279" s="124" t="s">
        <v>740</v>
      </c>
      <c r="F279" s="125" t="s">
        <v>741</v>
      </c>
      <c r="G279" s="126" t="s">
        <v>133</v>
      </c>
      <c r="H279" s="199">
        <v>2</v>
      </c>
      <c r="I279" s="128">
        <v>20400</v>
      </c>
      <c r="J279" s="128">
        <f t="shared" si="20"/>
        <v>40800</v>
      </c>
      <c r="K279" s="125" t="s">
        <v>117</v>
      </c>
      <c r="L279" s="25"/>
      <c r="M279" s="129" t="s">
        <v>1</v>
      </c>
      <c r="N279" s="130" t="s">
        <v>34</v>
      </c>
      <c r="O279" s="131">
        <v>0</v>
      </c>
      <c r="P279" s="131">
        <f t="shared" si="21"/>
        <v>0</v>
      </c>
      <c r="Q279" s="131">
        <v>0</v>
      </c>
      <c r="R279" s="131">
        <f t="shared" si="22"/>
        <v>0</v>
      </c>
      <c r="S279" s="131">
        <v>0</v>
      </c>
      <c r="T279" s="132">
        <f t="shared" si="23"/>
        <v>0</v>
      </c>
      <c r="AR279" s="133" t="s">
        <v>118</v>
      </c>
      <c r="AT279" s="133" t="s">
        <v>113</v>
      </c>
      <c r="AU279" s="133" t="s">
        <v>76</v>
      </c>
      <c r="AY279" s="13" t="s">
        <v>112</v>
      </c>
      <c r="BE279" s="134">
        <f t="shared" si="24"/>
        <v>40800</v>
      </c>
      <c r="BF279" s="134">
        <f t="shared" si="25"/>
        <v>0</v>
      </c>
      <c r="BG279" s="134">
        <f t="shared" si="26"/>
        <v>0</v>
      </c>
      <c r="BH279" s="134">
        <f t="shared" si="27"/>
        <v>0</v>
      </c>
      <c r="BI279" s="134">
        <f t="shared" si="28"/>
        <v>0</v>
      </c>
      <c r="BJ279" s="13" t="s">
        <v>76</v>
      </c>
      <c r="BK279" s="134">
        <f t="shared" si="29"/>
        <v>40800</v>
      </c>
      <c r="BL279" s="13" t="s">
        <v>118</v>
      </c>
      <c r="BM279" s="133" t="s">
        <v>742</v>
      </c>
    </row>
    <row r="280" spans="2:65" s="1" customFormat="1" ht="37.9" customHeight="1">
      <c r="B280" s="122"/>
      <c r="C280" s="123" t="s">
        <v>743</v>
      </c>
      <c r="D280" s="123" t="s">
        <v>113</v>
      </c>
      <c r="E280" s="124" t="s">
        <v>744</v>
      </c>
      <c r="F280" s="125" t="s">
        <v>745</v>
      </c>
      <c r="G280" s="126" t="s">
        <v>133</v>
      </c>
      <c r="H280" s="199">
        <v>2</v>
      </c>
      <c r="I280" s="128">
        <v>18700</v>
      </c>
      <c r="J280" s="128">
        <f t="shared" si="20"/>
        <v>37400</v>
      </c>
      <c r="K280" s="125" t="s">
        <v>117</v>
      </c>
      <c r="L280" s="25"/>
      <c r="M280" s="129" t="s">
        <v>1</v>
      </c>
      <c r="N280" s="130" t="s">
        <v>34</v>
      </c>
      <c r="O280" s="131">
        <v>0</v>
      </c>
      <c r="P280" s="131">
        <f t="shared" si="21"/>
        <v>0</v>
      </c>
      <c r="Q280" s="131">
        <v>0</v>
      </c>
      <c r="R280" s="131">
        <f t="shared" si="22"/>
        <v>0</v>
      </c>
      <c r="S280" s="131">
        <v>0</v>
      </c>
      <c r="T280" s="132">
        <f t="shared" si="23"/>
        <v>0</v>
      </c>
      <c r="AR280" s="133" t="s">
        <v>118</v>
      </c>
      <c r="AT280" s="133" t="s">
        <v>113</v>
      </c>
      <c r="AU280" s="133" t="s">
        <v>76</v>
      </c>
      <c r="AY280" s="13" t="s">
        <v>112</v>
      </c>
      <c r="BE280" s="134">
        <f t="shared" si="24"/>
        <v>37400</v>
      </c>
      <c r="BF280" s="134">
        <f t="shared" si="25"/>
        <v>0</v>
      </c>
      <c r="BG280" s="134">
        <f t="shared" si="26"/>
        <v>0</v>
      </c>
      <c r="BH280" s="134">
        <f t="shared" si="27"/>
        <v>0</v>
      </c>
      <c r="BI280" s="134">
        <f t="shared" si="28"/>
        <v>0</v>
      </c>
      <c r="BJ280" s="13" t="s">
        <v>76</v>
      </c>
      <c r="BK280" s="134">
        <f t="shared" si="29"/>
        <v>37400</v>
      </c>
      <c r="BL280" s="13" t="s">
        <v>118</v>
      </c>
      <c r="BM280" s="133" t="s">
        <v>746</v>
      </c>
    </row>
    <row r="281" spans="2:65" s="1" customFormat="1" ht="33" customHeight="1">
      <c r="B281" s="122"/>
      <c r="C281" s="123" t="s">
        <v>747</v>
      </c>
      <c r="D281" s="123" t="s">
        <v>113</v>
      </c>
      <c r="E281" s="124" t="s">
        <v>748</v>
      </c>
      <c r="F281" s="125" t="s">
        <v>749</v>
      </c>
      <c r="G281" s="126" t="s">
        <v>133</v>
      </c>
      <c r="H281" s="199">
        <v>2</v>
      </c>
      <c r="I281" s="128">
        <v>8380</v>
      </c>
      <c r="J281" s="128">
        <f t="shared" si="20"/>
        <v>16760</v>
      </c>
      <c r="K281" s="125" t="s">
        <v>117</v>
      </c>
      <c r="L281" s="25"/>
      <c r="M281" s="129" t="s">
        <v>1</v>
      </c>
      <c r="N281" s="130" t="s">
        <v>34</v>
      </c>
      <c r="O281" s="131">
        <v>0</v>
      </c>
      <c r="P281" s="131">
        <f t="shared" si="21"/>
        <v>0</v>
      </c>
      <c r="Q281" s="131">
        <v>0</v>
      </c>
      <c r="R281" s="131">
        <f t="shared" si="22"/>
        <v>0</v>
      </c>
      <c r="S281" s="131">
        <v>0</v>
      </c>
      <c r="T281" s="132">
        <f t="shared" si="23"/>
        <v>0</v>
      </c>
      <c r="AR281" s="133" t="s">
        <v>118</v>
      </c>
      <c r="AT281" s="133" t="s">
        <v>113</v>
      </c>
      <c r="AU281" s="133" t="s">
        <v>76</v>
      </c>
      <c r="AY281" s="13" t="s">
        <v>112</v>
      </c>
      <c r="BE281" s="134">
        <f t="shared" si="24"/>
        <v>16760</v>
      </c>
      <c r="BF281" s="134">
        <f t="shared" si="25"/>
        <v>0</v>
      </c>
      <c r="BG281" s="134">
        <f t="shared" si="26"/>
        <v>0</v>
      </c>
      <c r="BH281" s="134">
        <f t="shared" si="27"/>
        <v>0</v>
      </c>
      <c r="BI281" s="134">
        <f t="shared" si="28"/>
        <v>0</v>
      </c>
      <c r="BJ281" s="13" t="s">
        <v>76</v>
      </c>
      <c r="BK281" s="134">
        <f t="shared" si="29"/>
        <v>16760</v>
      </c>
      <c r="BL281" s="13" t="s">
        <v>118</v>
      </c>
      <c r="BM281" s="133" t="s">
        <v>750</v>
      </c>
    </row>
    <row r="282" spans="2:65" s="1" customFormat="1" ht="24.2" customHeight="1">
      <c r="B282" s="122"/>
      <c r="C282" s="123" t="s">
        <v>751</v>
      </c>
      <c r="D282" s="123" t="s">
        <v>113</v>
      </c>
      <c r="E282" s="124" t="s">
        <v>752</v>
      </c>
      <c r="F282" s="125" t="s">
        <v>753</v>
      </c>
      <c r="G282" s="126" t="s">
        <v>133</v>
      </c>
      <c r="H282" s="199">
        <v>2</v>
      </c>
      <c r="I282" s="128">
        <v>4090</v>
      </c>
      <c r="J282" s="128">
        <f t="shared" si="20"/>
        <v>8180</v>
      </c>
      <c r="K282" s="125" t="s">
        <v>117</v>
      </c>
      <c r="L282" s="25"/>
      <c r="M282" s="129" t="s">
        <v>1</v>
      </c>
      <c r="N282" s="130" t="s">
        <v>34</v>
      </c>
      <c r="O282" s="131">
        <v>0</v>
      </c>
      <c r="P282" s="131">
        <f t="shared" si="21"/>
        <v>0</v>
      </c>
      <c r="Q282" s="131">
        <v>0</v>
      </c>
      <c r="R282" s="131">
        <f t="shared" si="22"/>
        <v>0</v>
      </c>
      <c r="S282" s="131">
        <v>0</v>
      </c>
      <c r="T282" s="132">
        <f t="shared" si="23"/>
        <v>0</v>
      </c>
      <c r="AR282" s="133" t="s">
        <v>118</v>
      </c>
      <c r="AT282" s="133" t="s">
        <v>113</v>
      </c>
      <c r="AU282" s="133" t="s">
        <v>76</v>
      </c>
      <c r="AY282" s="13" t="s">
        <v>112</v>
      </c>
      <c r="BE282" s="134">
        <f t="shared" si="24"/>
        <v>8180</v>
      </c>
      <c r="BF282" s="134">
        <f t="shared" si="25"/>
        <v>0</v>
      </c>
      <c r="BG282" s="134">
        <f t="shared" si="26"/>
        <v>0</v>
      </c>
      <c r="BH282" s="134">
        <f t="shared" si="27"/>
        <v>0</v>
      </c>
      <c r="BI282" s="134">
        <f t="shared" si="28"/>
        <v>0</v>
      </c>
      <c r="BJ282" s="13" t="s">
        <v>76</v>
      </c>
      <c r="BK282" s="134">
        <f t="shared" si="29"/>
        <v>8180</v>
      </c>
      <c r="BL282" s="13" t="s">
        <v>118</v>
      </c>
      <c r="BM282" s="133" t="s">
        <v>754</v>
      </c>
    </row>
    <row r="283" spans="2:65" s="1" customFormat="1" ht="24.2" customHeight="1">
      <c r="B283" s="122"/>
      <c r="C283" s="123" t="s">
        <v>755</v>
      </c>
      <c r="D283" s="123" t="s">
        <v>113</v>
      </c>
      <c r="E283" s="124" t="s">
        <v>756</v>
      </c>
      <c r="F283" s="125" t="s">
        <v>757</v>
      </c>
      <c r="G283" s="126" t="s">
        <v>133</v>
      </c>
      <c r="H283" s="199">
        <v>2</v>
      </c>
      <c r="I283" s="128">
        <v>824</v>
      </c>
      <c r="J283" s="128">
        <f t="shared" si="20"/>
        <v>1648</v>
      </c>
      <c r="K283" s="125" t="s">
        <v>117</v>
      </c>
      <c r="L283" s="25"/>
      <c r="M283" s="129" t="s">
        <v>1</v>
      </c>
      <c r="N283" s="130" t="s">
        <v>34</v>
      </c>
      <c r="O283" s="131">
        <v>0</v>
      </c>
      <c r="P283" s="131">
        <f t="shared" si="21"/>
        <v>0</v>
      </c>
      <c r="Q283" s="131">
        <v>0</v>
      </c>
      <c r="R283" s="131">
        <f t="shared" si="22"/>
        <v>0</v>
      </c>
      <c r="S283" s="131">
        <v>0</v>
      </c>
      <c r="T283" s="132">
        <f t="shared" si="23"/>
        <v>0</v>
      </c>
      <c r="AR283" s="133" t="s">
        <v>118</v>
      </c>
      <c r="AT283" s="133" t="s">
        <v>113</v>
      </c>
      <c r="AU283" s="133" t="s">
        <v>76</v>
      </c>
      <c r="AY283" s="13" t="s">
        <v>112</v>
      </c>
      <c r="BE283" s="134">
        <f t="shared" si="24"/>
        <v>1648</v>
      </c>
      <c r="BF283" s="134">
        <f t="shared" si="25"/>
        <v>0</v>
      </c>
      <c r="BG283" s="134">
        <f t="shared" si="26"/>
        <v>0</v>
      </c>
      <c r="BH283" s="134">
        <f t="shared" si="27"/>
        <v>0</v>
      </c>
      <c r="BI283" s="134">
        <f t="shared" si="28"/>
        <v>0</v>
      </c>
      <c r="BJ283" s="13" t="s">
        <v>76</v>
      </c>
      <c r="BK283" s="134">
        <f t="shared" si="29"/>
        <v>1648</v>
      </c>
      <c r="BL283" s="13" t="s">
        <v>118</v>
      </c>
      <c r="BM283" s="133" t="s">
        <v>758</v>
      </c>
    </row>
    <row r="284" spans="2:65" s="1" customFormat="1" ht="33" customHeight="1">
      <c r="B284" s="122"/>
      <c r="C284" s="123" t="s">
        <v>759</v>
      </c>
      <c r="D284" s="123" t="s">
        <v>113</v>
      </c>
      <c r="E284" s="124" t="s">
        <v>760</v>
      </c>
      <c r="F284" s="125" t="s">
        <v>761</v>
      </c>
      <c r="G284" s="126" t="s">
        <v>133</v>
      </c>
      <c r="H284" s="199">
        <v>2</v>
      </c>
      <c r="I284" s="128">
        <v>1650</v>
      </c>
      <c r="J284" s="128">
        <f t="shared" si="20"/>
        <v>3300</v>
      </c>
      <c r="K284" s="125" t="s">
        <v>117</v>
      </c>
      <c r="L284" s="25"/>
      <c r="M284" s="129" t="s">
        <v>1</v>
      </c>
      <c r="N284" s="130" t="s">
        <v>34</v>
      </c>
      <c r="O284" s="131">
        <v>0</v>
      </c>
      <c r="P284" s="131">
        <f t="shared" si="21"/>
        <v>0</v>
      </c>
      <c r="Q284" s="131">
        <v>0</v>
      </c>
      <c r="R284" s="131">
        <f t="shared" si="22"/>
        <v>0</v>
      </c>
      <c r="S284" s="131">
        <v>0</v>
      </c>
      <c r="T284" s="132">
        <f t="shared" si="23"/>
        <v>0</v>
      </c>
      <c r="AR284" s="133" t="s">
        <v>118</v>
      </c>
      <c r="AT284" s="133" t="s">
        <v>113</v>
      </c>
      <c r="AU284" s="133" t="s">
        <v>76</v>
      </c>
      <c r="AY284" s="13" t="s">
        <v>112</v>
      </c>
      <c r="BE284" s="134">
        <f t="shared" si="24"/>
        <v>3300</v>
      </c>
      <c r="BF284" s="134">
        <f t="shared" si="25"/>
        <v>0</v>
      </c>
      <c r="BG284" s="134">
        <f t="shared" si="26"/>
        <v>0</v>
      </c>
      <c r="BH284" s="134">
        <f t="shared" si="27"/>
        <v>0</v>
      </c>
      <c r="BI284" s="134">
        <f t="shared" si="28"/>
        <v>0</v>
      </c>
      <c r="BJ284" s="13" t="s">
        <v>76</v>
      </c>
      <c r="BK284" s="134">
        <f t="shared" si="29"/>
        <v>3300</v>
      </c>
      <c r="BL284" s="13" t="s">
        <v>118</v>
      </c>
      <c r="BM284" s="133" t="s">
        <v>762</v>
      </c>
    </row>
    <row r="285" spans="2:65" s="1" customFormat="1" ht="49.15" customHeight="1">
      <c r="B285" s="122"/>
      <c r="C285" s="123" t="s">
        <v>763</v>
      </c>
      <c r="D285" s="123" t="s">
        <v>113</v>
      </c>
      <c r="E285" s="124" t="s">
        <v>764</v>
      </c>
      <c r="F285" s="125" t="s">
        <v>765</v>
      </c>
      <c r="G285" s="126" t="s">
        <v>133</v>
      </c>
      <c r="H285" s="199">
        <v>2</v>
      </c>
      <c r="I285" s="128">
        <v>219</v>
      </c>
      <c r="J285" s="128">
        <f t="shared" si="20"/>
        <v>438</v>
      </c>
      <c r="K285" s="125" t="s">
        <v>117</v>
      </c>
      <c r="L285" s="25"/>
      <c r="M285" s="129" t="s">
        <v>1</v>
      </c>
      <c r="N285" s="130" t="s">
        <v>34</v>
      </c>
      <c r="O285" s="131">
        <v>0</v>
      </c>
      <c r="P285" s="131">
        <f t="shared" si="21"/>
        <v>0</v>
      </c>
      <c r="Q285" s="131">
        <v>0</v>
      </c>
      <c r="R285" s="131">
        <f t="shared" si="22"/>
        <v>0</v>
      </c>
      <c r="S285" s="131">
        <v>0</v>
      </c>
      <c r="T285" s="132">
        <f t="shared" si="23"/>
        <v>0</v>
      </c>
      <c r="AR285" s="133" t="s">
        <v>118</v>
      </c>
      <c r="AT285" s="133" t="s">
        <v>113</v>
      </c>
      <c r="AU285" s="133" t="s">
        <v>76</v>
      </c>
      <c r="AY285" s="13" t="s">
        <v>112</v>
      </c>
      <c r="BE285" s="134">
        <f t="shared" si="24"/>
        <v>438</v>
      </c>
      <c r="BF285" s="134">
        <f t="shared" si="25"/>
        <v>0</v>
      </c>
      <c r="BG285" s="134">
        <f t="shared" si="26"/>
        <v>0</v>
      </c>
      <c r="BH285" s="134">
        <f t="shared" si="27"/>
        <v>0</v>
      </c>
      <c r="BI285" s="134">
        <f t="shared" si="28"/>
        <v>0</v>
      </c>
      <c r="BJ285" s="13" t="s">
        <v>76</v>
      </c>
      <c r="BK285" s="134">
        <f t="shared" si="29"/>
        <v>438</v>
      </c>
      <c r="BL285" s="13" t="s">
        <v>118</v>
      </c>
      <c r="BM285" s="133" t="s">
        <v>766</v>
      </c>
    </row>
    <row r="286" spans="2:65" s="1" customFormat="1" ht="44.25" customHeight="1">
      <c r="B286" s="122"/>
      <c r="C286" s="123" t="s">
        <v>767</v>
      </c>
      <c r="D286" s="123" t="s">
        <v>113</v>
      </c>
      <c r="E286" s="124" t="s">
        <v>768</v>
      </c>
      <c r="F286" s="125" t="s">
        <v>769</v>
      </c>
      <c r="G286" s="126" t="s">
        <v>133</v>
      </c>
      <c r="H286" s="199">
        <v>2</v>
      </c>
      <c r="I286" s="128">
        <v>728</v>
      </c>
      <c r="J286" s="128">
        <f t="shared" si="20"/>
        <v>1456</v>
      </c>
      <c r="K286" s="125" t="s">
        <v>117</v>
      </c>
      <c r="L286" s="25"/>
      <c r="M286" s="129" t="s">
        <v>1</v>
      </c>
      <c r="N286" s="130" t="s">
        <v>34</v>
      </c>
      <c r="O286" s="131">
        <v>0</v>
      </c>
      <c r="P286" s="131">
        <f t="shared" si="21"/>
        <v>0</v>
      </c>
      <c r="Q286" s="131">
        <v>0</v>
      </c>
      <c r="R286" s="131">
        <f t="shared" si="22"/>
        <v>0</v>
      </c>
      <c r="S286" s="131">
        <v>0</v>
      </c>
      <c r="T286" s="132">
        <f t="shared" si="23"/>
        <v>0</v>
      </c>
      <c r="AR286" s="133" t="s">
        <v>118</v>
      </c>
      <c r="AT286" s="133" t="s">
        <v>113</v>
      </c>
      <c r="AU286" s="133" t="s">
        <v>76</v>
      </c>
      <c r="AY286" s="13" t="s">
        <v>112</v>
      </c>
      <c r="BE286" s="134">
        <f t="shared" si="24"/>
        <v>1456</v>
      </c>
      <c r="BF286" s="134">
        <f t="shared" si="25"/>
        <v>0</v>
      </c>
      <c r="BG286" s="134">
        <f t="shared" si="26"/>
        <v>0</v>
      </c>
      <c r="BH286" s="134">
        <f t="shared" si="27"/>
        <v>0</v>
      </c>
      <c r="BI286" s="134">
        <f t="shared" si="28"/>
        <v>0</v>
      </c>
      <c r="BJ286" s="13" t="s">
        <v>76</v>
      </c>
      <c r="BK286" s="134">
        <f t="shared" si="29"/>
        <v>1456</v>
      </c>
      <c r="BL286" s="13" t="s">
        <v>118</v>
      </c>
      <c r="BM286" s="133" t="s">
        <v>770</v>
      </c>
    </row>
    <row r="287" spans="2:65" s="1" customFormat="1" ht="44.25" customHeight="1">
      <c r="B287" s="122"/>
      <c r="C287" s="123" t="s">
        <v>771</v>
      </c>
      <c r="D287" s="123" t="s">
        <v>113</v>
      </c>
      <c r="E287" s="124" t="s">
        <v>772</v>
      </c>
      <c r="F287" s="125" t="s">
        <v>773</v>
      </c>
      <c r="G287" s="126" t="s">
        <v>133</v>
      </c>
      <c r="H287" s="199">
        <v>2</v>
      </c>
      <c r="I287" s="128">
        <v>4310</v>
      </c>
      <c r="J287" s="128">
        <f t="shared" si="20"/>
        <v>8620</v>
      </c>
      <c r="K287" s="125" t="s">
        <v>117</v>
      </c>
      <c r="L287" s="25"/>
      <c r="M287" s="129" t="s">
        <v>1</v>
      </c>
      <c r="N287" s="130" t="s">
        <v>34</v>
      </c>
      <c r="O287" s="131">
        <v>0</v>
      </c>
      <c r="P287" s="131">
        <f t="shared" si="21"/>
        <v>0</v>
      </c>
      <c r="Q287" s="131">
        <v>0</v>
      </c>
      <c r="R287" s="131">
        <f t="shared" si="22"/>
        <v>0</v>
      </c>
      <c r="S287" s="131">
        <v>0</v>
      </c>
      <c r="T287" s="132">
        <f t="shared" si="23"/>
        <v>0</v>
      </c>
      <c r="AR287" s="133" t="s">
        <v>118</v>
      </c>
      <c r="AT287" s="133" t="s">
        <v>113</v>
      </c>
      <c r="AU287" s="133" t="s">
        <v>76</v>
      </c>
      <c r="AY287" s="13" t="s">
        <v>112</v>
      </c>
      <c r="BE287" s="134">
        <f t="shared" si="24"/>
        <v>8620</v>
      </c>
      <c r="BF287" s="134">
        <f t="shared" si="25"/>
        <v>0</v>
      </c>
      <c r="BG287" s="134">
        <f t="shared" si="26"/>
        <v>0</v>
      </c>
      <c r="BH287" s="134">
        <f t="shared" si="27"/>
        <v>0</v>
      </c>
      <c r="BI287" s="134">
        <f t="shared" si="28"/>
        <v>0</v>
      </c>
      <c r="BJ287" s="13" t="s">
        <v>76</v>
      </c>
      <c r="BK287" s="134">
        <f t="shared" si="29"/>
        <v>8620</v>
      </c>
      <c r="BL287" s="13" t="s">
        <v>118</v>
      </c>
      <c r="BM287" s="133" t="s">
        <v>774</v>
      </c>
    </row>
    <row r="288" spans="2:65" s="1" customFormat="1" ht="44.25" customHeight="1">
      <c r="B288" s="122"/>
      <c r="C288" s="123" t="s">
        <v>775</v>
      </c>
      <c r="D288" s="123" t="s">
        <v>113</v>
      </c>
      <c r="E288" s="124" t="s">
        <v>776</v>
      </c>
      <c r="F288" s="125" t="s">
        <v>777</v>
      </c>
      <c r="G288" s="126" t="s">
        <v>133</v>
      </c>
      <c r="H288" s="199">
        <v>2</v>
      </c>
      <c r="I288" s="128">
        <v>7280</v>
      </c>
      <c r="J288" s="128">
        <f t="shared" si="20"/>
        <v>14560</v>
      </c>
      <c r="K288" s="125" t="s">
        <v>117</v>
      </c>
      <c r="L288" s="25"/>
      <c r="M288" s="129" t="s">
        <v>1</v>
      </c>
      <c r="N288" s="130" t="s">
        <v>34</v>
      </c>
      <c r="O288" s="131">
        <v>0</v>
      </c>
      <c r="P288" s="131">
        <f t="shared" si="21"/>
        <v>0</v>
      </c>
      <c r="Q288" s="131">
        <v>0</v>
      </c>
      <c r="R288" s="131">
        <f t="shared" si="22"/>
        <v>0</v>
      </c>
      <c r="S288" s="131">
        <v>0</v>
      </c>
      <c r="T288" s="132">
        <f t="shared" si="23"/>
        <v>0</v>
      </c>
      <c r="AR288" s="133" t="s">
        <v>118</v>
      </c>
      <c r="AT288" s="133" t="s">
        <v>113</v>
      </c>
      <c r="AU288" s="133" t="s">
        <v>76</v>
      </c>
      <c r="AY288" s="13" t="s">
        <v>112</v>
      </c>
      <c r="BE288" s="134">
        <f t="shared" si="24"/>
        <v>14560</v>
      </c>
      <c r="BF288" s="134">
        <f t="shared" si="25"/>
        <v>0</v>
      </c>
      <c r="BG288" s="134">
        <f t="shared" si="26"/>
        <v>0</v>
      </c>
      <c r="BH288" s="134">
        <f t="shared" si="27"/>
        <v>0</v>
      </c>
      <c r="BI288" s="134">
        <f t="shared" si="28"/>
        <v>0</v>
      </c>
      <c r="BJ288" s="13" t="s">
        <v>76</v>
      </c>
      <c r="BK288" s="134">
        <f t="shared" si="29"/>
        <v>14560</v>
      </c>
      <c r="BL288" s="13" t="s">
        <v>118</v>
      </c>
      <c r="BM288" s="133" t="s">
        <v>778</v>
      </c>
    </row>
    <row r="289" spans="2:65" s="1" customFormat="1" ht="55.5" customHeight="1">
      <c r="B289" s="122"/>
      <c r="C289" s="123" t="s">
        <v>779</v>
      </c>
      <c r="D289" s="123" t="s">
        <v>113</v>
      </c>
      <c r="E289" s="124" t="s">
        <v>780</v>
      </c>
      <c r="F289" s="125" t="s">
        <v>781</v>
      </c>
      <c r="G289" s="126" t="s">
        <v>133</v>
      </c>
      <c r="H289" s="199">
        <v>2</v>
      </c>
      <c r="I289" s="128">
        <v>589</v>
      </c>
      <c r="J289" s="128">
        <f t="shared" si="20"/>
        <v>1178</v>
      </c>
      <c r="K289" s="125" t="s">
        <v>117</v>
      </c>
      <c r="L289" s="25"/>
      <c r="M289" s="129" t="s">
        <v>1</v>
      </c>
      <c r="N289" s="130" t="s">
        <v>34</v>
      </c>
      <c r="O289" s="131">
        <v>0</v>
      </c>
      <c r="P289" s="131">
        <f t="shared" si="21"/>
        <v>0</v>
      </c>
      <c r="Q289" s="131">
        <v>0</v>
      </c>
      <c r="R289" s="131">
        <f t="shared" si="22"/>
        <v>0</v>
      </c>
      <c r="S289" s="131">
        <v>0</v>
      </c>
      <c r="T289" s="132">
        <f t="shared" si="23"/>
        <v>0</v>
      </c>
      <c r="AR289" s="133" t="s">
        <v>118</v>
      </c>
      <c r="AT289" s="133" t="s">
        <v>113</v>
      </c>
      <c r="AU289" s="133" t="s">
        <v>76</v>
      </c>
      <c r="AY289" s="13" t="s">
        <v>112</v>
      </c>
      <c r="BE289" s="134">
        <f t="shared" si="24"/>
        <v>1178</v>
      </c>
      <c r="BF289" s="134">
        <f t="shared" si="25"/>
        <v>0</v>
      </c>
      <c r="BG289" s="134">
        <f t="shared" si="26"/>
        <v>0</v>
      </c>
      <c r="BH289" s="134">
        <f t="shared" si="27"/>
        <v>0</v>
      </c>
      <c r="BI289" s="134">
        <f t="shared" si="28"/>
        <v>0</v>
      </c>
      <c r="BJ289" s="13" t="s">
        <v>76</v>
      </c>
      <c r="BK289" s="134">
        <f t="shared" si="29"/>
        <v>1178</v>
      </c>
      <c r="BL289" s="13" t="s">
        <v>118</v>
      </c>
      <c r="BM289" s="133" t="s">
        <v>782</v>
      </c>
    </row>
    <row r="290" spans="2:65" s="1" customFormat="1" ht="55.5" customHeight="1">
      <c r="B290" s="122"/>
      <c r="C290" s="123" t="s">
        <v>783</v>
      </c>
      <c r="D290" s="123" t="s">
        <v>113</v>
      </c>
      <c r="E290" s="124" t="s">
        <v>784</v>
      </c>
      <c r="F290" s="125" t="s">
        <v>785</v>
      </c>
      <c r="G290" s="126" t="s">
        <v>133</v>
      </c>
      <c r="H290" s="199">
        <v>2</v>
      </c>
      <c r="I290" s="128">
        <v>647</v>
      </c>
      <c r="J290" s="128">
        <f t="shared" si="20"/>
        <v>1294</v>
      </c>
      <c r="K290" s="125" t="s">
        <v>117</v>
      </c>
      <c r="L290" s="25"/>
      <c r="M290" s="129" t="s">
        <v>1</v>
      </c>
      <c r="N290" s="130" t="s">
        <v>34</v>
      </c>
      <c r="O290" s="131">
        <v>0</v>
      </c>
      <c r="P290" s="131">
        <f t="shared" si="21"/>
        <v>0</v>
      </c>
      <c r="Q290" s="131">
        <v>0</v>
      </c>
      <c r="R290" s="131">
        <f t="shared" si="22"/>
        <v>0</v>
      </c>
      <c r="S290" s="131">
        <v>0</v>
      </c>
      <c r="T290" s="132">
        <f t="shared" si="23"/>
        <v>0</v>
      </c>
      <c r="AR290" s="133" t="s">
        <v>118</v>
      </c>
      <c r="AT290" s="133" t="s">
        <v>113</v>
      </c>
      <c r="AU290" s="133" t="s">
        <v>76</v>
      </c>
      <c r="AY290" s="13" t="s">
        <v>112</v>
      </c>
      <c r="BE290" s="134">
        <f t="shared" si="24"/>
        <v>1294</v>
      </c>
      <c r="BF290" s="134">
        <f t="shared" si="25"/>
        <v>0</v>
      </c>
      <c r="BG290" s="134">
        <f t="shared" si="26"/>
        <v>0</v>
      </c>
      <c r="BH290" s="134">
        <f t="shared" si="27"/>
        <v>0</v>
      </c>
      <c r="BI290" s="134">
        <f t="shared" si="28"/>
        <v>0</v>
      </c>
      <c r="BJ290" s="13" t="s">
        <v>76</v>
      </c>
      <c r="BK290" s="134">
        <f t="shared" si="29"/>
        <v>1294</v>
      </c>
      <c r="BL290" s="13" t="s">
        <v>118</v>
      </c>
      <c r="BM290" s="133" t="s">
        <v>786</v>
      </c>
    </row>
    <row r="291" spans="2:65" s="1" customFormat="1" ht="55.5" customHeight="1">
      <c r="B291" s="122"/>
      <c r="C291" s="123" t="s">
        <v>787</v>
      </c>
      <c r="D291" s="123" t="s">
        <v>113</v>
      </c>
      <c r="E291" s="124" t="s">
        <v>788</v>
      </c>
      <c r="F291" s="125" t="s">
        <v>789</v>
      </c>
      <c r="G291" s="126" t="s">
        <v>133</v>
      </c>
      <c r="H291" s="199">
        <v>2</v>
      </c>
      <c r="I291" s="128">
        <v>5600</v>
      </c>
      <c r="J291" s="128">
        <f t="shared" si="20"/>
        <v>11200</v>
      </c>
      <c r="K291" s="125" t="s">
        <v>117</v>
      </c>
      <c r="L291" s="25"/>
      <c r="M291" s="129" t="s">
        <v>1</v>
      </c>
      <c r="N291" s="130" t="s">
        <v>34</v>
      </c>
      <c r="O291" s="131">
        <v>0</v>
      </c>
      <c r="P291" s="131">
        <f t="shared" si="21"/>
        <v>0</v>
      </c>
      <c r="Q291" s="131">
        <v>0</v>
      </c>
      <c r="R291" s="131">
        <f t="shared" si="22"/>
        <v>0</v>
      </c>
      <c r="S291" s="131">
        <v>0</v>
      </c>
      <c r="T291" s="132">
        <f t="shared" si="23"/>
        <v>0</v>
      </c>
      <c r="AR291" s="133" t="s">
        <v>118</v>
      </c>
      <c r="AT291" s="133" t="s">
        <v>113</v>
      </c>
      <c r="AU291" s="133" t="s">
        <v>76</v>
      </c>
      <c r="AY291" s="13" t="s">
        <v>112</v>
      </c>
      <c r="BE291" s="134">
        <f t="shared" si="24"/>
        <v>11200</v>
      </c>
      <c r="BF291" s="134">
        <f t="shared" si="25"/>
        <v>0</v>
      </c>
      <c r="BG291" s="134">
        <f t="shared" si="26"/>
        <v>0</v>
      </c>
      <c r="BH291" s="134">
        <f t="shared" si="27"/>
        <v>0</v>
      </c>
      <c r="BI291" s="134">
        <f t="shared" si="28"/>
        <v>0</v>
      </c>
      <c r="BJ291" s="13" t="s">
        <v>76</v>
      </c>
      <c r="BK291" s="134">
        <f t="shared" si="29"/>
        <v>11200</v>
      </c>
      <c r="BL291" s="13" t="s">
        <v>118</v>
      </c>
      <c r="BM291" s="133" t="s">
        <v>790</v>
      </c>
    </row>
    <row r="292" spans="2:65" s="1" customFormat="1" ht="55.5" customHeight="1">
      <c r="B292" s="122"/>
      <c r="C292" s="123" t="s">
        <v>791</v>
      </c>
      <c r="D292" s="123" t="s">
        <v>113</v>
      </c>
      <c r="E292" s="124" t="s">
        <v>792</v>
      </c>
      <c r="F292" s="125" t="s">
        <v>793</v>
      </c>
      <c r="G292" s="126" t="s">
        <v>133</v>
      </c>
      <c r="H292" s="199">
        <v>2</v>
      </c>
      <c r="I292" s="128">
        <v>5950</v>
      </c>
      <c r="J292" s="128">
        <f t="shared" si="20"/>
        <v>11900</v>
      </c>
      <c r="K292" s="125" t="s">
        <v>117</v>
      </c>
      <c r="L292" s="25"/>
      <c r="M292" s="129" t="s">
        <v>1</v>
      </c>
      <c r="N292" s="130" t="s">
        <v>34</v>
      </c>
      <c r="O292" s="131">
        <v>0</v>
      </c>
      <c r="P292" s="131">
        <f t="shared" si="21"/>
        <v>0</v>
      </c>
      <c r="Q292" s="131">
        <v>0</v>
      </c>
      <c r="R292" s="131">
        <f t="shared" si="22"/>
        <v>0</v>
      </c>
      <c r="S292" s="131">
        <v>0</v>
      </c>
      <c r="T292" s="132">
        <f t="shared" si="23"/>
        <v>0</v>
      </c>
      <c r="AR292" s="133" t="s">
        <v>118</v>
      </c>
      <c r="AT292" s="133" t="s">
        <v>113</v>
      </c>
      <c r="AU292" s="133" t="s">
        <v>76</v>
      </c>
      <c r="AY292" s="13" t="s">
        <v>112</v>
      </c>
      <c r="BE292" s="134">
        <f t="shared" si="24"/>
        <v>11900</v>
      </c>
      <c r="BF292" s="134">
        <f t="shared" si="25"/>
        <v>0</v>
      </c>
      <c r="BG292" s="134">
        <f t="shared" si="26"/>
        <v>0</v>
      </c>
      <c r="BH292" s="134">
        <f t="shared" si="27"/>
        <v>0</v>
      </c>
      <c r="BI292" s="134">
        <f t="shared" si="28"/>
        <v>0</v>
      </c>
      <c r="BJ292" s="13" t="s">
        <v>76</v>
      </c>
      <c r="BK292" s="134">
        <f t="shared" si="29"/>
        <v>11900</v>
      </c>
      <c r="BL292" s="13" t="s">
        <v>118</v>
      </c>
      <c r="BM292" s="133" t="s">
        <v>794</v>
      </c>
    </row>
    <row r="293" spans="2:65" s="1" customFormat="1" ht="44.25" customHeight="1">
      <c r="B293" s="122"/>
      <c r="C293" s="123" t="s">
        <v>795</v>
      </c>
      <c r="D293" s="123" t="s">
        <v>113</v>
      </c>
      <c r="E293" s="124" t="s">
        <v>796</v>
      </c>
      <c r="F293" s="125" t="s">
        <v>797</v>
      </c>
      <c r="G293" s="126" t="s">
        <v>133</v>
      </c>
      <c r="H293" s="199">
        <v>2</v>
      </c>
      <c r="I293" s="128">
        <v>3310</v>
      </c>
      <c r="J293" s="128">
        <f t="shared" si="20"/>
        <v>6620</v>
      </c>
      <c r="K293" s="125" t="s">
        <v>117</v>
      </c>
      <c r="L293" s="25"/>
      <c r="M293" s="129" t="s">
        <v>1</v>
      </c>
      <c r="N293" s="130" t="s">
        <v>34</v>
      </c>
      <c r="O293" s="131">
        <v>0</v>
      </c>
      <c r="P293" s="131">
        <f t="shared" si="21"/>
        <v>0</v>
      </c>
      <c r="Q293" s="131">
        <v>0</v>
      </c>
      <c r="R293" s="131">
        <f t="shared" si="22"/>
        <v>0</v>
      </c>
      <c r="S293" s="131">
        <v>0</v>
      </c>
      <c r="T293" s="132">
        <f t="shared" si="23"/>
        <v>0</v>
      </c>
      <c r="AR293" s="133" t="s">
        <v>118</v>
      </c>
      <c r="AT293" s="133" t="s">
        <v>113</v>
      </c>
      <c r="AU293" s="133" t="s">
        <v>76</v>
      </c>
      <c r="AY293" s="13" t="s">
        <v>112</v>
      </c>
      <c r="BE293" s="134">
        <f t="shared" si="24"/>
        <v>6620</v>
      </c>
      <c r="BF293" s="134">
        <f t="shared" si="25"/>
        <v>0</v>
      </c>
      <c r="BG293" s="134">
        <f t="shared" si="26"/>
        <v>0</v>
      </c>
      <c r="BH293" s="134">
        <f t="shared" si="27"/>
        <v>0</v>
      </c>
      <c r="BI293" s="134">
        <f t="shared" si="28"/>
        <v>0</v>
      </c>
      <c r="BJ293" s="13" t="s">
        <v>76</v>
      </c>
      <c r="BK293" s="134">
        <f t="shared" si="29"/>
        <v>6620</v>
      </c>
      <c r="BL293" s="13" t="s">
        <v>118</v>
      </c>
      <c r="BM293" s="133" t="s">
        <v>798</v>
      </c>
    </row>
    <row r="294" spans="2:65" s="1" customFormat="1" ht="49.15" customHeight="1">
      <c r="B294" s="122"/>
      <c r="C294" s="123" t="s">
        <v>799</v>
      </c>
      <c r="D294" s="123" t="s">
        <v>113</v>
      </c>
      <c r="E294" s="124" t="s">
        <v>800</v>
      </c>
      <c r="F294" s="125" t="s">
        <v>801</v>
      </c>
      <c r="G294" s="126" t="s">
        <v>133</v>
      </c>
      <c r="H294" s="199">
        <v>2</v>
      </c>
      <c r="I294" s="128">
        <v>431</v>
      </c>
      <c r="J294" s="128">
        <f t="shared" si="20"/>
        <v>862</v>
      </c>
      <c r="K294" s="125" t="s">
        <v>117</v>
      </c>
      <c r="L294" s="25"/>
      <c r="M294" s="129" t="s">
        <v>1</v>
      </c>
      <c r="N294" s="130" t="s">
        <v>34</v>
      </c>
      <c r="O294" s="131">
        <v>0</v>
      </c>
      <c r="P294" s="131">
        <f t="shared" si="21"/>
        <v>0</v>
      </c>
      <c r="Q294" s="131">
        <v>0</v>
      </c>
      <c r="R294" s="131">
        <f t="shared" si="22"/>
        <v>0</v>
      </c>
      <c r="S294" s="131">
        <v>0</v>
      </c>
      <c r="T294" s="132">
        <f t="shared" si="23"/>
        <v>0</v>
      </c>
      <c r="AR294" s="133" t="s">
        <v>118</v>
      </c>
      <c r="AT294" s="133" t="s">
        <v>113</v>
      </c>
      <c r="AU294" s="133" t="s">
        <v>76</v>
      </c>
      <c r="AY294" s="13" t="s">
        <v>112</v>
      </c>
      <c r="BE294" s="134">
        <f t="shared" si="24"/>
        <v>862</v>
      </c>
      <c r="BF294" s="134">
        <f t="shared" si="25"/>
        <v>0</v>
      </c>
      <c r="BG294" s="134">
        <f t="shared" si="26"/>
        <v>0</v>
      </c>
      <c r="BH294" s="134">
        <f t="shared" si="27"/>
        <v>0</v>
      </c>
      <c r="BI294" s="134">
        <f t="shared" si="28"/>
        <v>0</v>
      </c>
      <c r="BJ294" s="13" t="s">
        <v>76</v>
      </c>
      <c r="BK294" s="134">
        <f t="shared" si="29"/>
        <v>862</v>
      </c>
      <c r="BL294" s="13" t="s">
        <v>118</v>
      </c>
      <c r="BM294" s="133" t="s">
        <v>802</v>
      </c>
    </row>
    <row r="295" spans="2:65" s="1" customFormat="1" ht="49.15" customHeight="1">
      <c r="B295" s="122"/>
      <c r="C295" s="123" t="s">
        <v>803</v>
      </c>
      <c r="D295" s="123" t="s">
        <v>113</v>
      </c>
      <c r="E295" s="124" t="s">
        <v>804</v>
      </c>
      <c r="F295" s="125" t="s">
        <v>805</v>
      </c>
      <c r="G295" s="126" t="s">
        <v>133</v>
      </c>
      <c r="H295" s="199">
        <v>2</v>
      </c>
      <c r="I295" s="128">
        <v>4310</v>
      </c>
      <c r="J295" s="128">
        <f t="shared" si="20"/>
        <v>8620</v>
      </c>
      <c r="K295" s="125" t="s">
        <v>117</v>
      </c>
      <c r="L295" s="25"/>
      <c r="M295" s="129" t="s">
        <v>1</v>
      </c>
      <c r="N295" s="130" t="s">
        <v>34</v>
      </c>
      <c r="O295" s="131">
        <v>0</v>
      </c>
      <c r="P295" s="131">
        <f t="shared" si="21"/>
        <v>0</v>
      </c>
      <c r="Q295" s="131">
        <v>0</v>
      </c>
      <c r="R295" s="131">
        <f t="shared" si="22"/>
        <v>0</v>
      </c>
      <c r="S295" s="131">
        <v>0</v>
      </c>
      <c r="T295" s="132">
        <f t="shared" si="23"/>
        <v>0</v>
      </c>
      <c r="AR295" s="133" t="s">
        <v>118</v>
      </c>
      <c r="AT295" s="133" t="s">
        <v>113</v>
      </c>
      <c r="AU295" s="133" t="s">
        <v>76</v>
      </c>
      <c r="AY295" s="13" t="s">
        <v>112</v>
      </c>
      <c r="BE295" s="134">
        <f t="shared" si="24"/>
        <v>8620</v>
      </c>
      <c r="BF295" s="134">
        <f t="shared" si="25"/>
        <v>0</v>
      </c>
      <c r="BG295" s="134">
        <f t="shared" si="26"/>
        <v>0</v>
      </c>
      <c r="BH295" s="134">
        <f t="shared" si="27"/>
        <v>0</v>
      </c>
      <c r="BI295" s="134">
        <f t="shared" si="28"/>
        <v>0</v>
      </c>
      <c r="BJ295" s="13" t="s">
        <v>76</v>
      </c>
      <c r="BK295" s="134">
        <f t="shared" si="29"/>
        <v>8620</v>
      </c>
      <c r="BL295" s="13" t="s">
        <v>118</v>
      </c>
      <c r="BM295" s="133" t="s">
        <v>806</v>
      </c>
    </row>
    <row r="296" spans="2:65" s="1" customFormat="1" ht="62.65" customHeight="1">
      <c r="B296" s="122"/>
      <c r="C296" s="123" t="s">
        <v>807</v>
      </c>
      <c r="D296" s="123" t="s">
        <v>113</v>
      </c>
      <c r="E296" s="124" t="s">
        <v>808</v>
      </c>
      <c r="F296" s="125" t="s">
        <v>809</v>
      </c>
      <c r="G296" s="126" t="s">
        <v>133</v>
      </c>
      <c r="H296" s="199">
        <v>2</v>
      </c>
      <c r="I296" s="128">
        <v>1240</v>
      </c>
      <c r="J296" s="128">
        <f t="shared" si="20"/>
        <v>2480</v>
      </c>
      <c r="K296" s="125" t="s">
        <v>117</v>
      </c>
      <c r="L296" s="25"/>
      <c r="M296" s="129" t="s">
        <v>1</v>
      </c>
      <c r="N296" s="130" t="s">
        <v>34</v>
      </c>
      <c r="O296" s="131">
        <v>0</v>
      </c>
      <c r="P296" s="131">
        <f t="shared" si="21"/>
        <v>0</v>
      </c>
      <c r="Q296" s="131">
        <v>0</v>
      </c>
      <c r="R296" s="131">
        <f t="shared" si="22"/>
        <v>0</v>
      </c>
      <c r="S296" s="131">
        <v>0</v>
      </c>
      <c r="T296" s="132">
        <f t="shared" si="23"/>
        <v>0</v>
      </c>
      <c r="AR296" s="133" t="s">
        <v>118</v>
      </c>
      <c r="AT296" s="133" t="s">
        <v>113</v>
      </c>
      <c r="AU296" s="133" t="s">
        <v>76</v>
      </c>
      <c r="AY296" s="13" t="s">
        <v>112</v>
      </c>
      <c r="BE296" s="134">
        <f t="shared" si="24"/>
        <v>2480</v>
      </c>
      <c r="BF296" s="134">
        <f t="shared" si="25"/>
        <v>0</v>
      </c>
      <c r="BG296" s="134">
        <f t="shared" si="26"/>
        <v>0</v>
      </c>
      <c r="BH296" s="134">
        <f t="shared" si="27"/>
        <v>0</v>
      </c>
      <c r="BI296" s="134">
        <f t="shared" si="28"/>
        <v>0</v>
      </c>
      <c r="BJ296" s="13" t="s">
        <v>76</v>
      </c>
      <c r="BK296" s="134">
        <f t="shared" si="29"/>
        <v>2480</v>
      </c>
      <c r="BL296" s="13" t="s">
        <v>118</v>
      </c>
      <c r="BM296" s="133" t="s">
        <v>810</v>
      </c>
    </row>
    <row r="297" spans="2:65" s="1" customFormat="1" ht="62.65" customHeight="1">
      <c r="B297" s="122"/>
      <c r="C297" s="123" t="s">
        <v>811</v>
      </c>
      <c r="D297" s="123" t="s">
        <v>113</v>
      </c>
      <c r="E297" s="124" t="s">
        <v>812</v>
      </c>
      <c r="F297" s="125" t="s">
        <v>813</v>
      </c>
      <c r="G297" s="126" t="s">
        <v>133</v>
      </c>
      <c r="H297" s="199">
        <v>2</v>
      </c>
      <c r="I297" s="128">
        <v>7200</v>
      </c>
      <c r="J297" s="128">
        <f t="shared" si="20"/>
        <v>14400</v>
      </c>
      <c r="K297" s="125" t="s">
        <v>117</v>
      </c>
      <c r="L297" s="25"/>
      <c r="M297" s="129" t="s">
        <v>1</v>
      </c>
      <c r="N297" s="130" t="s">
        <v>34</v>
      </c>
      <c r="O297" s="131">
        <v>0</v>
      </c>
      <c r="P297" s="131">
        <f t="shared" si="21"/>
        <v>0</v>
      </c>
      <c r="Q297" s="131">
        <v>0</v>
      </c>
      <c r="R297" s="131">
        <f t="shared" si="22"/>
        <v>0</v>
      </c>
      <c r="S297" s="131">
        <v>0</v>
      </c>
      <c r="T297" s="132">
        <f t="shared" si="23"/>
        <v>0</v>
      </c>
      <c r="AR297" s="133" t="s">
        <v>118</v>
      </c>
      <c r="AT297" s="133" t="s">
        <v>113</v>
      </c>
      <c r="AU297" s="133" t="s">
        <v>76</v>
      </c>
      <c r="AY297" s="13" t="s">
        <v>112</v>
      </c>
      <c r="BE297" s="134">
        <f t="shared" si="24"/>
        <v>14400</v>
      </c>
      <c r="BF297" s="134">
        <f t="shared" si="25"/>
        <v>0</v>
      </c>
      <c r="BG297" s="134">
        <f t="shared" si="26"/>
        <v>0</v>
      </c>
      <c r="BH297" s="134">
        <f t="shared" si="27"/>
        <v>0</v>
      </c>
      <c r="BI297" s="134">
        <f t="shared" si="28"/>
        <v>0</v>
      </c>
      <c r="BJ297" s="13" t="s">
        <v>76</v>
      </c>
      <c r="BK297" s="134">
        <f t="shared" si="29"/>
        <v>14400</v>
      </c>
      <c r="BL297" s="13" t="s">
        <v>118</v>
      </c>
      <c r="BM297" s="133" t="s">
        <v>814</v>
      </c>
    </row>
    <row r="298" spans="2:65" s="1" customFormat="1" ht="16.5" customHeight="1">
      <c r="B298" s="122"/>
      <c r="C298" s="123" t="s">
        <v>815</v>
      </c>
      <c r="D298" s="123" t="s">
        <v>113</v>
      </c>
      <c r="E298" s="124" t="s">
        <v>816</v>
      </c>
      <c r="F298" s="125" t="s">
        <v>817</v>
      </c>
      <c r="G298" s="126" t="s">
        <v>133</v>
      </c>
      <c r="H298" s="199">
        <v>2</v>
      </c>
      <c r="I298" s="128">
        <v>1970</v>
      </c>
      <c r="J298" s="128">
        <f t="shared" si="20"/>
        <v>3940</v>
      </c>
      <c r="K298" s="125" t="s">
        <v>117</v>
      </c>
      <c r="L298" s="25"/>
      <c r="M298" s="129" t="s">
        <v>1</v>
      </c>
      <c r="N298" s="130" t="s">
        <v>34</v>
      </c>
      <c r="O298" s="131">
        <v>0</v>
      </c>
      <c r="P298" s="131">
        <f t="shared" si="21"/>
        <v>0</v>
      </c>
      <c r="Q298" s="131">
        <v>0</v>
      </c>
      <c r="R298" s="131">
        <f t="shared" si="22"/>
        <v>0</v>
      </c>
      <c r="S298" s="131">
        <v>0</v>
      </c>
      <c r="T298" s="132">
        <f t="shared" si="23"/>
        <v>0</v>
      </c>
      <c r="AR298" s="133" t="s">
        <v>118</v>
      </c>
      <c r="AT298" s="133" t="s">
        <v>113</v>
      </c>
      <c r="AU298" s="133" t="s">
        <v>76</v>
      </c>
      <c r="AY298" s="13" t="s">
        <v>112</v>
      </c>
      <c r="BE298" s="134">
        <f t="shared" si="24"/>
        <v>3940</v>
      </c>
      <c r="BF298" s="134">
        <f t="shared" si="25"/>
        <v>0</v>
      </c>
      <c r="BG298" s="134">
        <f t="shared" si="26"/>
        <v>0</v>
      </c>
      <c r="BH298" s="134">
        <f t="shared" si="27"/>
        <v>0</v>
      </c>
      <c r="BI298" s="134">
        <f t="shared" si="28"/>
        <v>0</v>
      </c>
      <c r="BJ298" s="13" t="s">
        <v>76</v>
      </c>
      <c r="BK298" s="134">
        <f t="shared" si="29"/>
        <v>3940</v>
      </c>
      <c r="BL298" s="13" t="s">
        <v>118</v>
      </c>
      <c r="BM298" s="133" t="s">
        <v>818</v>
      </c>
    </row>
    <row r="299" spans="2:65" s="1" customFormat="1" ht="24.2" customHeight="1">
      <c r="B299" s="122"/>
      <c r="C299" s="123" t="s">
        <v>819</v>
      </c>
      <c r="D299" s="123" t="s">
        <v>113</v>
      </c>
      <c r="E299" s="124" t="s">
        <v>820</v>
      </c>
      <c r="F299" s="125" t="s">
        <v>821</v>
      </c>
      <c r="G299" s="126" t="s">
        <v>133</v>
      </c>
      <c r="H299" s="199">
        <v>2</v>
      </c>
      <c r="I299" s="128">
        <v>463</v>
      </c>
      <c r="J299" s="128">
        <f t="shared" si="20"/>
        <v>926</v>
      </c>
      <c r="K299" s="125" t="s">
        <v>117</v>
      </c>
      <c r="L299" s="25"/>
      <c r="M299" s="129" t="s">
        <v>1</v>
      </c>
      <c r="N299" s="130" t="s">
        <v>34</v>
      </c>
      <c r="O299" s="131">
        <v>0</v>
      </c>
      <c r="P299" s="131">
        <f t="shared" si="21"/>
        <v>0</v>
      </c>
      <c r="Q299" s="131">
        <v>0</v>
      </c>
      <c r="R299" s="131">
        <f t="shared" si="22"/>
        <v>0</v>
      </c>
      <c r="S299" s="131">
        <v>0</v>
      </c>
      <c r="T299" s="132">
        <f t="shared" si="23"/>
        <v>0</v>
      </c>
      <c r="AR299" s="133" t="s">
        <v>118</v>
      </c>
      <c r="AT299" s="133" t="s">
        <v>113</v>
      </c>
      <c r="AU299" s="133" t="s">
        <v>76</v>
      </c>
      <c r="AY299" s="13" t="s">
        <v>112</v>
      </c>
      <c r="BE299" s="134">
        <f t="shared" si="24"/>
        <v>926</v>
      </c>
      <c r="BF299" s="134">
        <f t="shared" si="25"/>
        <v>0</v>
      </c>
      <c r="BG299" s="134">
        <f t="shared" si="26"/>
        <v>0</v>
      </c>
      <c r="BH299" s="134">
        <f t="shared" si="27"/>
        <v>0</v>
      </c>
      <c r="BI299" s="134">
        <f t="shared" si="28"/>
        <v>0</v>
      </c>
      <c r="BJ299" s="13" t="s">
        <v>76</v>
      </c>
      <c r="BK299" s="134">
        <f t="shared" si="29"/>
        <v>926</v>
      </c>
      <c r="BL299" s="13" t="s">
        <v>118</v>
      </c>
      <c r="BM299" s="133" t="s">
        <v>822</v>
      </c>
    </row>
    <row r="300" spans="2:65" s="1" customFormat="1" ht="24.2" customHeight="1">
      <c r="B300" s="122"/>
      <c r="C300" s="123" t="s">
        <v>823</v>
      </c>
      <c r="D300" s="123" t="s">
        <v>113</v>
      </c>
      <c r="E300" s="124" t="s">
        <v>824</v>
      </c>
      <c r="F300" s="125" t="s">
        <v>825</v>
      </c>
      <c r="G300" s="126" t="s">
        <v>133</v>
      </c>
      <c r="H300" s="199">
        <v>2</v>
      </c>
      <c r="I300" s="128">
        <v>792</v>
      </c>
      <c r="J300" s="128">
        <f t="shared" si="20"/>
        <v>1584</v>
      </c>
      <c r="K300" s="125" t="s">
        <v>117</v>
      </c>
      <c r="L300" s="25"/>
      <c r="M300" s="129" t="s">
        <v>1</v>
      </c>
      <c r="N300" s="130" t="s">
        <v>34</v>
      </c>
      <c r="O300" s="131">
        <v>0</v>
      </c>
      <c r="P300" s="131">
        <f t="shared" si="21"/>
        <v>0</v>
      </c>
      <c r="Q300" s="131">
        <v>0</v>
      </c>
      <c r="R300" s="131">
        <f t="shared" si="22"/>
        <v>0</v>
      </c>
      <c r="S300" s="131">
        <v>0</v>
      </c>
      <c r="T300" s="132">
        <f t="shared" si="23"/>
        <v>0</v>
      </c>
      <c r="AR300" s="133" t="s">
        <v>118</v>
      </c>
      <c r="AT300" s="133" t="s">
        <v>113</v>
      </c>
      <c r="AU300" s="133" t="s">
        <v>76</v>
      </c>
      <c r="AY300" s="13" t="s">
        <v>112</v>
      </c>
      <c r="BE300" s="134">
        <f t="shared" si="24"/>
        <v>1584</v>
      </c>
      <c r="BF300" s="134">
        <f t="shared" si="25"/>
        <v>0</v>
      </c>
      <c r="BG300" s="134">
        <f t="shared" si="26"/>
        <v>0</v>
      </c>
      <c r="BH300" s="134">
        <f t="shared" si="27"/>
        <v>0</v>
      </c>
      <c r="BI300" s="134">
        <f t="shared" si="28"/>
        <v>0</v>
      </c>
      <c r="BJ300" s="13" t="s">
        <v>76</v>
      </c>
      <c r="BK300" s="134">
        <f t="shared" si="29"/>
        <v>1584</v>
      </c>
      <c r="BL300" s="13" t="s">
        <v>118</v>
      </c>
      <c r="BM300" s="133" t="s">
        <v>826</v>
      </c>
    </row>
    <row r="301" spans="2:65" s="1" customFormat="1" ht="24.2" customHeight="1">
      <c r="B301" s="122"/>
      <c r="C301" s="123" t="s">
        <v>827</v>
      </c>
      <c r="D301" s="123" t="s">
        <v>113</v>
      </c>
      <c r="E301" s="124" t="s">
        <v>828</v>
      </c>
      <c r="F301" s="125" t="s">
        <v>829</v>
      </c>
      <c r="G301" s="126" t="s">
        <v>133</v>
      </c>
      <c r="H301" s="199">
        <v>2</v>
      </c>
      <c r="I301" s="128">
        <v>696</v>
      </c>
      <c r="J301" s="128">
        <f t="shared" si="20"/>
        <v>1392</v>
      </c>
      <c r="K301" s="125" t="s">
        <v>117</v>
      </c>
      <c r="L301" s="25"/>
      <c r="M301" s="129" t="s">
        <v>1</v>
      </c>
      <c r="N301" s="130" t="s">
        <v>34</v>
      </c>
      <c r="O301" s="131">
        <v>0</v>
      </c>
      <c r="P301" s="131">
        <f t="shared" si="21"/>
        <v>0</v>
      </c>
      <c r="Q301" s="131">
        <v>0</v>
      </c>
      <c r="R301" s="131">
        <f t="shared" si="22"/>
        <v>0</v>
      </c>
      <c r="S301" s="131">
        <v>0</v>
      </c>
      <c r="T301" s="132">
        <f t="shared" si="23"/>
        <v>0</v>
      </c>
      <c r="AR301" s="133" t="s">
        <v>118</v>
      </c>
      <c r="AT301" s="133" t="s">
        <v>113</v>
      </c>
      <c r="AU301" s="133" t="s">
        <v>76</v>
      </c>
      <c r="AY301" s="13" t="s">
        <v>112</v>
      </c>
      <c r="BE301" s="134">
        <f t="shared" si="24"/>
        <v>1392</v>
      </c>
      <c r="BF301" s="134">
        <f t="shared" si="25"/>
        <v>0</v>
      </c>
      <c r="BG301" s="134">
        <f t="shared" si="26"/>
        <v>0</v>
      </c>
      <c r="BH301" s="134">
        <f t="shared" si="27"/>
        <v>0</v>
      </c>
      <c r="BI301" s="134">
        <f t="shared" si="28"/>
        <v>0</v>
      </c>
      <c r="BJ301" s="13" t="s">
        <v>76</v>
      </c>
      <c r="BK301" s="134">
        <f t="shared" si="29"/>
        <v>1392</v>
      </c>
      <c r="BL301" s="13" t="s">
        <v>118</v>
      </c>
      <c r="BM301" s="133" t="s">
        <v>830</v>
      </c>
    </row>
    <row r="302" spans="2:65" s="1" customFormat="1" ht="37.9" customHeight="1">
      <c r="B302" s="122"/>
      <c r="C302" s="123" t="s">
        <v>831</v>
      </c>
      <c r="D302" s="123" t="s">
        <v>113</v>
      </c>
      <c r="E302" s="124" t="s">
        <v>832</v>
      </c>
      <c r="F302" s="125" t="s">
        <v>833</v>
      </c>
      <c r="G302" s="126" t="s">
        <v>133</v>
      </c>
      <c r="H302" s="199">
        <v>2</v>
      </c>
      <c r="I302" s="128">
        <v>3310</v>
      </c>
      <c r="J302" s="128">
        <f t="shared" si="20"/>
        <v>6620</v>
      </c>
      <c r="K302" s="125" t="s">
        <v>117</v>
      </c>
      <c r="L302" s="25"/>
      <c r="M302" s="129" t="s">
        <v>1</v>
      </c>
      <c r="N302" s="130" t="s">
        <v>34</v>
      </c>
      <c r="O302" s="131">
        <v>0</v>
      </c>
      <c r="P302" s="131">
        <f t="shared" si="21"/>
        <v>0</v>
      </c>
      <c r="Q302" s="131">
        <v>0</v>
      </c>
      <c r="R302" s="131">
        <f t="shared" si="22"/>
        <v>0</v>
      </c>
      <c r="S302" s="131">
        <v>0</v>
      </c>
      <c r="T302" s="132">
        <f t="shared" si="23"/>
        <v>0</v>
      </c>
      <c r="AR302" s="133" t="s">
        <v>118</v>
      </c>
      <c r="AT302" s="133" t="s">
        <v>113</v>
      </c>
      <c r="AU302" s="133" t="s">
        <v>76</v>
      </c>
      <c r="AY302" s="13" t="s">
        <v>112</v>
      </c>
      <c r="BE302" s="134">
        <f t="shared" si="24"/>
        <v>6620</v>
      </c>
      <c r="BF302" s="134">
        <f t="shared" si="25"/>
        <v>0</v>
      </c>
      <c r="BG302" s="134">
        <f t="shared" si="26"/>
        <v>0</v>
      </c>
      <c r="BH302" s="134">
        <f t="shared" si="27"/>
        <v>0</v>
      </c>
      <c r="BI302" s="134">
        <f t="shared" si="28"/>
        <v>0</v>
      </c>
      <c r="BJ302" s="13" t="s">
        <v>76</v>
      </c>
      <c r="BK302" s="134">
        <f t="shared" si="29"/>
        <v>6620</v>
      </c>
      <c r="BL302" s="13" t="s">
        <v>118</v>
      </c>
      <c r="BM302" s="133" t="s">
        <v>834</v>
      </c>
    </row>
    <row r="303" spans="2:65" s="1" customFormat="1" ht="37.9" customHeight="1">
      <c r="B303" s="122"/>
      <c r="C303" s="123" t="s">
        <v>835</v>
      </c>
      <c r="D303" s="123" t="s">
        <v>113</v>
      </c>
      <c r="E303" s="124" t="s">
        <v>836</v>
      </c>
      <c r="F303" s="125" t="s">
        <v>837</v>
      </c>
      <c r="G303" s="126" t="s">
        <v>133</v>
      </c>
      <c r="H303" s="199">
        <v>2</v>
      </c>
      <c r="I303" s="128">
        <v>4310</v>
      </c>
      <c r="J303" s="128">
        <f t="shared" si="20"/>
        <v>8620</v>
      </c>
      <c r="K303" s="125" t="s">
        <v>117</v>
      </c>
      <c r="L303" s="25"/>
      <c r="M303" s="129" t="s">
        <v>1</v>
      </c>
      <c r="N303" s="130" t="s">
        <v>34</v>
      </c>
      <c r="O303" s="131">
        <v>0</v>
      </c>
      <c r="P303" s="131">
        <f t="shared" si="21"/>
        <v>0</v>
      </c>
      <c r="Q303" s="131">
        <v>0</v>
      </c>
      <c r="R303" s="131">
        <f t="shared" si="22"/>
        <v>0</v>
      </c>
      <c r="S303" s="131">
        <v>0</v>
      </c>
      <c r="T303" s="132">
        <f t="shared" si="23"/>
        <v>0</v>
      </c>
      <c r="AR303" s="133" t="s">
        <v>118</v>
      </c>
      <c r="AT303" s="133" t="s">
        <v>113</v>
      </c>
      <c r="AU303" s="133" t="s">
        <v>76</v>
      </c>
      <c r="AY303" s="13" t="s">
        <v>112</v>
      </c>
      <c r="BE303" s="134">
        <f t="shared" si="24"/>
        <v>8620</v>
      </c>
      <c r="BF303" s="134">
        <f t="shared" si="25"/>
        <v>0</v>
      </c>
      <c r="BG303" s="134">
        <f t="shared" si="26"/>
        <v>0</v>
      </c>
      <c r="BH303" s="134">
        <f t="shared" si="27"/>
        <v>0</v>
      </c>
      <c r="BI303" s="134">
        <f t="shared" si="28"/>
        <v>0</v>
      </c>
      <c r="BJ303" s="13" t="s">
        <v>76</v>
      </c>
      <c r="BK303" s="134">
        <f t="shared" si="29"/>
        <v>8620</v>
      </c>
      <c r="BL303" s="13" t="s">
        <v>118</v>
      </c>
      <c r="BM303" s="133" t="s">
        <v>838</v>
      </c>
    </row>
    <row r="304" spans="2:65" s="1" customFormat="1" ht="16.5" customHeight="1">
      <c r="B304" s="122"/>
      <c r="C304" s="123" t="s">
        <v>839</v>
      </c>
      <c r="D304" s="123" t="s">
        <v>113</v>
      </c>
      <c r="E304" s="124" t="s">
        <v>840</v>
      </c>
      <c r="F304" s="125" t="s">
        <v>841</v>
      </c>
      <c r="G304" s="126" t="s">
        <v>133</v>
      </c>
      <c r="H304" s="199">
        <v>2</v>
      </c>
      <c r="I304" s="128">
        <v>1110</v>
      </c>
      <c r="J304" s="128">
        <f t="shared" si="20"/>
        <v>2220</v>
      </c>
      <c r="K304" s="125" t="s">
        <v>117</v>
      </c>
      <c r="L304" s="25"/>
      <c r="M304" s="129" t="s">
        <v>1</v>
      </c>
      <c r="N304" s="130" t="s">
        <v>34</v>
      </c>
      <c r="O304" s="131">
        <v>0</v>
      </c>
      <c r="P304" s="131">
        <f t="shared" si="21"/>
        <v>0</v>
      </c>
      <c r="Q304" s="131">
        <v>0</v>
      </c>
      <c r="R304" s="131">
        <f t="shared" si="22"/>
        <v>0</v>
      </c>
      <c r="S304" s="131">
        <v>0</v>
      </c>
      <c r="T304" s="132">
        <f t="shared" si="23"/>
        <v>0</v>
      </c>
      <c r="AR304" s="133" t="s">
        <v>118</v>
      </c>
      <c r="AT304" s="133" t="s">
        <v>113</v>
      </c>
      <c r="AU304" s="133" t="s">
        <v>76</v>
      </c>
      <c r="AY304" s="13" t="s">
        <v>112</v>
      </c>
      <c r="BE304" s="134">
        <f t="shared" si="24"/>
        <v>2220</v>
      </c>
      <c r="BF304" s="134">
        <f t="shared" si="25"/>
        <v>0</v>
      </c>
      <c r="BG304" s="134">
        <f t="shared" si="26"/>
        <v>0</v>
      </c>
      <c r="BH304" s="134">
        <f t="shared" si="27"/>
        <v>0</v>
      </c>
      <c r="BI304" s="134">
        <f t="shared" si="28"/>
        <v>0</v>
      </c>
      <c r="BJ304" s="13" t="s">
        <v>76</v>
      </c>
      <c r="BK304" s="134">
        <f t="shared" si="29"/>
        <v>2220</v>
      </c>
      <c r="BL304" s="13" t="s">
        <v>118</v>
      </c>
      <c r="BM304" s="133" t="s">
        <v>842</v>
      </c>
    </row>
    <row r="305" spans="2:65" s="1" customFormat="1" ht="16.5" customHeight="1">
      <c r="B305" s="122"/>
      <c r="C305" s="123" t="s">
        <v>843</v>
      </c>
      <c r="D305" s="123" t="s">
        <v>113</v>
      </c>
      <c r="E305" s="124" t="s">
        <v>844</v>
      </c>
      <c r="F305" s="125" t="s">
        <v>845</v>
      </c>
      <c r="G305" s="126" t="s">
        <v>133</v>
      </c>
      <c r="H305" s="199">
        <v>2</v>
      </c>
      <c r="I305" s="128">
        <v>4030</v>
      </c>
      <c r="J305" s="128">
        <f t="shared" si="20"/>
        <v>8060</v>
      </c>
      <c r="K305" s="125" t="s">
        <v>117</v>
      </c>
      <c r="L305" s="25"/>
      <c r="M305" s="129" t="s">
        <v>1</v>
      </c>
      <c r="N305" s="130" t="s">
        <v>34</v>
      </c>
      <c r="O305" s="131">
        <v>0</v>
      </c>
      <c r="P305" s="131">
        <f t="shared" si="21"/>
        <v>0</v>
      </c>
      <c r="Q305" s="131">
        <v>0</v>
      </c>
      <c r="R305" s="131">
        <f t="shared" si="22"/>
        <v>0</v>
      </c>
      <c r="S305" s="131">
        <v>0</v>
      </c>
      <c r="T305" s="132">
        <f t="shared" si="23"/>
        <v>0</v>
      </c>
      <c r="AR305" s="133" t="s">
        <v>118</v>
      </c>
      <c r="AT305" s="133" t="s">
        <v>113</v>
      </c>
      <c r="AU305" s="133" t="s">
        <v>76</v>
      </c>
      <c r="AY305" s="13" t="s">
        <v>112</v>
      </c>
      <c r="BE305" s="134">
        <f t="shared" si="24"/>
        <v>8060</v>
      </c>
      <c r="BF305" s="134">
        <f t="shared" si="25"/>
        <v>0</v>
      </c>
      <c r="BG305" s="134">
        <f t="shared" si="26"/>
        <v>0</v>
      </c>
      <c r="BH305" s="134">
        <f t="shared" si="27"/>
        <v>0</v>
      </c>
      <c r="BI305" s="134">
        <f t="shared" si="28"/>
        <v>0</v>
      </c>
      <c r="BJ305" s="13" t="s">
        <v>76</v>
      </c>
      <c r="BK305" s="134">
        <f t="shared" si="29"/>
        <v>8060</v>
      </c>
      <c r="BL305" s="13" t="s">
        <v>118</v>
      </c>
      <c r="BM305" s="133" t="s">
        <v>846</v>
      </c>
    </row>
    <row r="306" spans="2:65" s="1" customFormat="1" ht="37.9" customHeight="1">
      <c r="B306" s="122"/>
      <c r="C306" s="123" t="s">
        <v>847</v>
      </c>
      <c r="D306" s="123" t="s">
        <v>113</v>
      </c>
      <c r="E306" s="124" t="s">
        <v>848</v>
      </c>
      <c r="F306" s="125" t="s">
        <v>849</v>
      </c>
      <c r="G306" s="126" t="s">
        <v>133</v>
      </c>
      <c r="H306" s="199">
        <v>2</v>
      </c>
      <c r="I306" s="128">
        <v>4930</v>
      </c>
      <c r="J306" s="128">
        <f t="shared" si="20"/>
        <v>9860</v>
      </c>
      <c r="K306" s="125" t="s">
        <v>117</v>
      </c>
      <c r="L306" s="25"/>
      <c r="M306" s="129" t="s">
        <v>1</v>
      </c>
      <c r="N306" s="130" t="s">
        <v>34</v>
      </c>
      <c r="O306" s="131">
        <v>0</v>
      </c>
      <c r="P306" s="131">
        <f t="shared" si="21"/>
        <v>0</v>
      </c>
      <c r="Q306" s="131">
        <v>0</v>
      </c>
      <c r="R306" s="131">
        <f t="shared" si="22"/>
        <v>0</v>
      </c>
      <c r="S306" s="131">
        <v>0</v>
      </c>
      <c r="T306" s="132">
        <f t="shared" si="23"/>
        <v>0</v>
      </c>
      <c r="AR306" s="133" t="s">
        <v>118</v>
      </c>
      <c r="AT306" s="133" t="s">
        <v>113</v>
      </c>
      <c r="AU306" s="133" t="s">
        <v>76</v>
      </c>
      <c r="AY306" s="13" t="s">
        <v>112</v>
      </c>
      <c r="BE306" s="134">
        <f t="shared" si="24"/>
        <v>9860</v>
      </c>
      <c r="BF306" s="134">
        <f t="shared" si="25"/>
        <v>0</v>
      </c>
      <c r="BG306" s="134">
        <f t="shared" si="26"/>
        <v>0</v>
      </c>
      <c r="BH306" s="134">
        <f t="shared" si="27"/>
        <v>0</v>
      </c>
      <c r="BI306" s="134">
        <f t="shared" si="28"/>
        <v>0</v>
      </c>
      <c r="BJ306" s="13" t="s">
        <v>76</v>
      </c>
      <c r="BK306" s="134">
        <f t="shared" si="29"/>
        <v>9860</v>
      </c>
      <c r="BL306" s="13" t="s">
        <v>118</v>
      </c>
      <c r="BM306" s="133" t="s">
        <v>850</v>
      </c>
    </row>
    <row r="307" spans="2:65" s="1" customFormat="1" ht="49.15" customHeight="1">
      <c r="B307" s="122"/>
      <c r="C307" s="123" t="s">
        <v>851</v>
      </c>
      <c r="D307" s="123" t="s">
        <v>113</v>
      </c>
      <c r="E307" s="124" t="s">
        <v>852</v>
      </c>
      <c r="F307" s="125" t="s">
        <v>853</v>
      </c>
      <c r="G307" s="126" t="s">
        <v>133</v>
      </c>
      <c r="H307" s="199">
        <v>2</v>
      </c>
      <c r="I307" s="128">
        <v>2470</v>
      </c>
      <c r="J307" s="128">
        <f t="shared" si="20"/>
        <v>4940</v>
      </c>
      <c r="K307" s="125" t="s">
        <v>117</v>
      </c>
      <c r="L307" s="25"/>
      <c r="M307" s="129" t="s">
        <v>1</v>
      </c>
      <c r="N307" s="130" t="s">
        <v>34</v>
      </c>
      <c r="O307" s="131">
        <v>0</v>
      </c>
      <c r="P307" s="131">
        <f t="shared" si="21"/>
        <v>0</v>
      </c>
      <c r="Q307" s="131">
        <v>0</v>
      </c>
      <c r="R307" s="131">
        <f t="shared" si="22"/>
        <v>0</v>
      </c>
      <c r="S307" s="131">
        <v>0</v>
      </c>
      <c r="T307" s="132">
        <f t="shared" si="23"/>
        <v>0</v>
      </c>
      <c r="AR307" s="133" t="s">
        <v>118</v>
      </c>
      <c r="AT307" s="133" t="s">
        <v>113</v>
      </c>
      <c r="AU307" s="133" t="s">
        <v>76</v>
      </c>
      <c r="AY307" s="13" t="s">
        <v>112</v>
      </c>
      <c r="BE307" s="134">
        <f t="shared" si="24"/>
        <v>4940</v>
      </c>
      <c r="BF307" s="134">
        <f t="shared" si="25"/>
        <v>0</v>
      </c>
      <c r="BG307" s="134">
        <f t="shared" si="26"/>
        <v>0</v>
      </c>
      <c r="BH307" s="134">
        <f t="shared" si="27"/>
        <v>0</v>
      </c>
      <c r="BI307" s="134">
        <f t="shared" si="28"/>
        <v>0</v>
      </c>
      <c r="BJ307" s="13" t="s">
        <v>76</v>
      </c>
      <c r="BK307" s="134">
        <f t="shared" si="29"/>
        <v>4940</v>
      </c>
      <c r="BL307" s="13" t="s">
        <v>118</v>
      </c>
      <c r="BM307" s="133" t="s">
        <v>854</v>
      </c>
    </row>
    <row r="308" spans="2:65" s="1" customFormat="1" ht="16.5" customHeight="1">
      <c r="B308" s="122"/>
      <c r="C308" s="123" t="s">
        <v>855</v>
      </c>
      <c r="D308" s="123" t="s">
        <v>113</v>
      </c>
      <c r="E308" s="124" t="s">
        <v>856</v>
      </c>
      <c r="F308" s="125" t="s">
        <v>857</v>
      </c>
      <c r="G308" s="126" t="s">
        <v>133</v>
      </c>
      <c r="H308" s="199">
        <v>2</v>
      </c>
      <c r="I308" s="128">
        <v>504</v>
      </c>
      <c r="J308" s="128">
        <f t="shared" si="20"/>
        <v>1008</v>
      </c>
      <c r="K308" s="125" t="s">
        <v>117</v>
      </c>
      <c r="L308" s="25"/>
      <c r="M308" s="129" t="s">
        <v>1</v>
      </c>
      <c r="N308" s="130" t="s">
        <v>34</v>
      </c>
      <c r="O308" s="131">
        <v>0</v>
      </c>
      <c r="P308" s="131">
        <f t="shared" si="21"/>
        <v>0</v>
      </c>
      <c r="Q308" s="131">
        <v>0</v>
      </c>
      <c r="R308" s="131">
        <f t="shared" si="22"/>
        <v>0</v>
      </c>
      <c r="S308" s="131">
        <v>0</v>
      </c>
      <c r="T308" s="132">
        <f t="shared" si="23"/>
        <v>0</v>
      </c>
      <c r="AR308" s="133" t="s">
        <v>118</v>
      </c>
      <c r="AT308" s="133" t="s">
        <v>113</v>
      </c>
      <c r="AU308" s="133" t="s">
        <v>76</v>
      </c>
      <c r="AY308" s="13" t="s">
        <v>112</v>
      </c>
      <c r="BE308" s="134">
        <f t="shared" si="24"/>
        <v>1008</v>
      </c>
      <c r="BF308" s="134">
        <f t="shared" si="25"/>
        <v>0</v>
      </c>
      <c r="BG308" s="134">
        <f t="shared" si="26"/>
        <v>0</v>
      </c>
      <c r="BH308" s="134">
        <f t="shared" si="27"/>
        <v>0</v>
      </c>
      <c r="BI308" s="134">
        <f t="shared" si="28"/>
        <v>0</v>
      </c>
      <c r="BJ308" s="13" t="s">
        <v>76</v>
      </c>
      <c r="BK308" s="134">
        <f t="shared" si="29"/>
        <v>1008</v>
      </c>
      <c r="BL308" s="13" t="s">
        <v>118</v>
      </c>
      <c r="BM308" s="133" t="s">
        <v>858</v>
      </c>
    </row>
    <row r="309" spans="2:65" s="1" customFormat="1" ht="16.5" customHeight="1">
      <c r="B309" s="122"/>
      <c r="C309" s="123" t="s">
        <v>859</v>
      </c>
      <c r="D309" s="123" t="s">
        <v>113</v>
      </c>
      <c r="E309" s="124" t="s">
        <v>860</v>
      </c>
      <c r="F309" s="125" t="s">
        <v>861</v>
      </c>
      <c r="G309" s="126" t="s">
        <v>133</v>
      </c>
      <c r="H309" s="199">
        <v>2</v>
      </c>
      <c r="I309" s="128">
        <v>1830</v>
      </c>
      <c r="J309" s="128">
        <f t="shared" si="20"/>
        <v>3660</v>
      </c>
      <c r="K309" s="125" t="s">
        <v>117</v>
      </c>
      <c r="L309" s="25"/>
      <c r="M309" s="129" t="s">
        <v>1</v>
      </c>
      <c r="N309" s="130" t="s">
        <v>34</v>
      </c>
      <c r="O309" s="131">
        <v>0</v>
      </c>
      <c r="P309" s="131">
        <f t="shared" si="21"/>
        <v>0</v>
      </c>
      <c r="Q309" s="131">
        <v>0</v>
      </c>
      <c r="R309" s="131">
        <f t="shared" si="22"/>
        <v>0</v>
      </c>
      <c r="S309" s="131">
        <v>0</v>
      </c>
      <c r="T309" s="132">
        <f t="shared" si="23"/>
        <v>0</v>
      </c>
      <c r="AR309" s="133" t="s">
        <v>118</v>
      </c>
      <c r="AT309" s="133" t="s">
        <v>113</v>
      </c>
      <c r="AU309" s="133" t="s">
        <v>76</v>
      </c>
      <c r="AY309" s="13" t="s">
        <v>112</v>
      </c>
      <c r="BE309" s="134">
        <f t="shared" si="24"/>
        <v>3660</v>
      </c>
      <c r="BF309" s="134">
        <f t="shared" si="25"/>
        <v>0</v>
      </c>
      <c r="BG309" s="134">
        <f t="shared" si="26"/>
        <v>0</v>
      </c>
      <c r="BH309" s="134">
        <f t="shared" si="27"/>
        <v>0</v>
      </c>
      <c r="BI309" s="134">
        <f t="shared" si="28"/>
        <v>0</v>
      </c>
      <c r="BJ309" s="13" t="s">
        <v>76</v>
      </c>
      <c r="BK309" s="134">
        <f t="shared" si="29"/>
        <v>3660</v>
      </c>
      <c r="BL309" s="13" t="s">
        <v>118</v>
      </c>
      <c r="BM309" s="133" t="s">
        <v>862</v>
      </c>
    </row>
    <row r="310" spans="2:65" s="1" customFormat="1" ht="24.2" customHeight="1">
      <c r="B310" s="122"/>
      <c r="C310" s="123" t="s">
        <v>863</v>
      </c>
      <c r="D310" s="123" t="s">
        <v>113</v>
      </c>
      <c r="E310" s="124" t="s">
        <v>864</v>
      </c>
      <c r="F310" s="125" t="s">
        <v>865</v>
      </c>
      <c r="G310" s="126" t="s">
        <v>133</v>
      </c>
      <c r="H310" s="199">
        <v>2</v>
      </c>
      <c r="I310" s="128">
        <v>641</v>
      </c>
      <c r="J310" s="128">
        <f t="shared" si="20"/>
        <v>1282</v>
      </c>
      <c r="K310" s="125" t="s">
        <v>117</v>
      </c>
      <c r="L310" s="25"/>
      <c r="M310" s="129" t="s">
        <v>1</v>
      </c>
      <c r="N310" s="130" t="s">
        <v>34</v>
      </c>
      <c r="O310" s="131">
        <v>0</v>
      </c>
      <c r="P310" s="131">
        <f t="shared" si="21"/>
        <v>0</v>
      </c>
      <c r="Q310" s="131">
        <v>0</v>
      </c>
      <c r="R310" s="131">
        <f t="shared" si="22"/>
        <v>0</v>
      </c>
      <c r="S310" s="131">
        <v>0</v>
      </c>
      <c r="T310" s="132">
        <f t="shared" si="23"/>
        <v>0</v>
      </c>
      <c r="AR310" s="133" t="s">
        <v>118</v>
      </c>
      <c r="AT310" s="133" t="s">
        <v>113</v>
      </c>
      <c r="AU310" s="133" t="s">
        <v>76</v>
      </c>
      <c r="AY310" s="13" t="s">
        <v>112</v>
      </c>
      <c r="BE310" s="134">
        <f t="shared" si="24"/>
        <v>1282</v>
      </c>
      <c r="BF310" s="134">
        <f t="shared" si="25"/>
        <v>0</v>
      </c>
      <c r="BG310" s="134">
        <f t="shared" si="26"/>
        <v>0</v>
      </c>
      <c r="BH310" s="134">
        <f t="shared" si="27"/>
        <v>0</v>
      </c>
      <c r="BI310" s="134">
        <f t="shared" si="28"/>
        <v>0</v>
      </c>
      <c r="BJ310" s="13" t="s">
        <v>76</v>
      </c>
      <c r="BK310" s="134">
        <f t="shared" si="29"/>
        <v>1282</v>
      </c>
      <c r="BL310" s="13" t="s">
        <v>118</v>
      </c>
      <c r="BM310" s="133" t="s">
        <v>866</v>
      </c>
    </row>
    <row r="311" spans="2:65" s="1" customFormat="1" ht="21.75" customHeight="1">
      <c r="B311" s="122"/>
      <c r="C311" s="123" t="s">
        <v>867</v>
      </c>
      <c r="D311" s="123" t="s">
        <v>113</v>
      </c>
      <c r="E311" s="124" t="s">
        <v>868</v>
      </c>
      <c r="F311" s="125" t="s">
        <v>869</v>
      </c>
      <c r="G311" s="126" t="s">
        <v>133</v>
      </c>
      <c r="H311" s="199">
        <v>2</v>
      </c>
      <c r="I311" s="128">
        <v>322</v>
      </c>
      <c r="J311" s="128">
        <f t="shared" si="20"/>
        <v>644</v>
      </c>
      <c r="K311" s="125" t="s">
        <v>117</v>
      </c>
      <c r="L311" s="25"/>
      <c r="M311" s="129" t="s">
        <v>1</v>
      </c>
      <c r="N311" s="130" t="s">
        <v>34</v>
      </c>
      <c r="O311" s="131">
        <v>0</v>
      </c>
      <c r="P311" s="131">
        <f t="shared" si="21"/>
        <v>0</v>
      </c>
      <c r="Q311" s="131">
        <v>0</v>
      </c>
      <c r="R311" s="131">
        <f t="shared" si="22"/>
        <v>0</v>
      </c>
      <c r="S311" s="131">
        <v>0</v>
      </c>
      <c r="T311" s="132">
        <f t="shared" si="23"/>
        <v>0</v>
      </c>
      <c r="AR311" s="133" t="s">
        <v>118</v>
      </c>
      <c r="AT311" s="133" t="s">
        <v>113</v>
      </c>
      <c r="AU311" s="133" t="s">
        <v>76</v>
      </c>
      <c r="AY311" s="13" t="s">
        <v>112</v>
      </c>
      <c r="BE311" s="134">
        <f t="shared" si="24"/>
        <v>644</v>
      </c>
      <c r="BF311" s="134">
        <f t="shared" si="25"/>
        <v>0</v>
      </c>
      <c r="BG311" s="134">
        <f t="shared" si="26"/>
        <v>0</v>
      </c>
      <c r="BH311" s="134">
        <f t="shared" si="27"/>
        <v>0</v>
      </c>
      <c r="BI311" s="134">
        <f t="shared" si="28"/>
        <v>0</v>
      </c>
      <c r="BJ311" s="13" t="s">
        <v>76</v>
      </c>
      <c r="BK311" s="134">
        <f t="shared" si="29"/>
        <v>644</v>
      </c>
      <c r="BL311" s="13" t="s">
        <v>118</v>
      </c>
      <c r="BM311" s="133" t="s">
        <v>870</v>
      </c>
    </row>
    <row r="312" spans="2:65" s="1" customFormat="1" ht="24.2" customHeight="1">
      <c r="B312" s="122"/>
      <c r="C312" s="123" t="s">
        <v>871</v>
      </c>
      <c r="D312" s="123" t="s">
        <v>113</v>
      </c>
      <c r="E312" s="124" t="s">
        <v>872</v>
      </c>
      <c r="F312" s="125" t="s">
        <v>873</v>
      </c>
      <c r="G312" s="126" t="s">
        <v>133</v>
      </c>
      <c r="H312" s="199">
        <v>2</v>
      </c>
      <c r="I312" s="128">
        <v>406</v>
      </c>
      <c r="J312" s="128">
        <f t="shared" si="20"/>
        <v>812</v>
      </c>
      <c r="K312" s="125" t="s">
        <v>117</v>
      </c>
      <c r="L312" s="25"/>
      <c r="M312" s="129" t="s">
        <v>1</v>
      </c>
      <c r="N312" s="130" t="s">
        <v>34</v>
      </c>
      <c r="O312" s="131">
        <v>0</v>
      </c>
      <c r="P312" s="131">
        <f t="shared" si="21"/>
        <v>0</v>
      </c>
      <c r="Q312" s="131">
        <v>0</v>
      </c>
      <c r="R312" s="131">
        <f t="shared" si="22"/>
        <v>0</v>
      </c>
      <c r="S312" s="131">
        <v>0</v>
      </c>
      <c r="T312" s="132">
        <f t="shared" si="23"/>
        <v>0</v>
      </c>
      <c r="AR312" s="133" t="s">
        <v>118</v>
      </c>
      <c r="AT312" s="133" t="s">
        <v>113</v>
      </c>
      <c r="AU312" s="133" t="s">
        <v>76</v>
      </c>
      <c r="AY312" s="13" t="s">
        <v>112</v>
      </c>
      <c r="BE312" s="134">
        <f t="shared" si="24"/>
        <v>812</v>
      </c>
      <c r="BF312" s="134">
        <f t="shared" si="25"/>
        <v>0</v>
      </c>
      <c r="BG312" s="134">
        <f t="shared" si="26"/>
        <v>0</v>
      </c>
      <c r="BH312" s="134">
        <f t="shared" si="27"/>
        <v>0</v>
      </c>
      <c r="BI312" s="134">
        <f t="shared" si="28"/>
        <v>0</v>
      </c>
      <c r="BJ312" s="13" t="s">
        <v>76</v>
      </c>
      <c r="BK312" s="134">
        <f t="shared" si="29"/>
        <v>812</v>
      </c>
      <c r="BL312" s="13" t="s">
        <v>118</v>
      </c>
      <c r="BM312" s="133" t="s">
        <v>874</v>
      </c>
    </row>
    <row r="313" spans="2:65" s="1" customFormat="1" ht="24.2" customHeight="1">
      <c r="B313" s="122"/>
      <c r="C313" s="123" t="s">
        <v>875</v>
      </c>
      <c r="D313" s="123" t="s">
        <v>113</v>
      </c>
      <c r="E313" s="124" t="s">
        <v>876</v>
      </c>
      <c r="F313" s="125" t="s">
        <v>877</v>
      </c>
      <c r="G313" s="126" t="s">
        <v>133</v>
      </c>
      <c r="H313" s="199">
        <v>2</v>
      </c>
      <c r="I313" s="128">
        <v>407</v>
      </c>
      <c r="J313" s="128">
        <f t="shared" si="20"/>
        <v>814</v>
      </c>
      <c r="K313" s="125" t="s">
        <v>117</v>
      </c>
      <c r="L313" s="25"/>
      <c r="M313" s="129" t="s">
        <v>1</v>
      </c>
      <c r="N313" s="130" t="s">
        <v>34</v>
      </c>
      <c r="O313" s="131">
        <v>0</v>
      </c>
      <c r="P313" s="131">
        <f t="shared" si="21"/>
        <v>0</v>
      </c>
      <c r="Q313" s="131">
        <v>0</v>
      </c>
      <c r="R313" s="131">
        <f t="shared" si="22"/>
        <v>0</v>
      </c>
      <c r="S313" s="131">
        <v>0</v>
      </c>
      <c r="T313" s="132">
        <f t="shared" si="23"/>
        <v>0</v>
      </c>
      <c r="AR313" s="133" t="s">
        <v>118</v>
      </c>
      <c r="AT313" s="133" t="s">
        <v>113</v>
      </c>
      <c r="AU313" s="133" t="s">
        <v>76</v>
      </c>
      <c r="AY313" s="13" t="s">
        <v>112</v>
      </c>
      <c r="BE313" s="134">
        <f t="shared" si="24"/>
        <v>814</v>
      </c>
      <c r="BF313" s="134">
        <f t="shared" si="25"/>
        <v>0</v>
      </c>
      <c r="BG313" s="134">
        <f t="shared" si="26"/>
        <v>0</v>
      </c>
      <c r="BH313" s="134">
        <f t="shared" si="27"/>
        <v>0</v>
      </c>
      <c r="BI313" s="134">
        <f t="shared" si="28"/>
        <v>0</v>
      </c>
      <c r="BJ313" s="13" t="s">
        <v>76</v>
      </c>
      <c r="BK313" s="134">
        <f t="shared" si="29"/>
        <v>814</v>
      </c>
      <c r="BL313" s="13" t="s">
        <v>118</v>
      </c>
      <c r="BM313" s="133" t="s">
        <v>878</v>
      </c>
    </row>
    <row r="314" spans="2:65" s="1" customFormat="1" ht="24.2" customHeight="1">
      <c r="B314" s="122"/>
      <c r="C314" s="123" t="s">
        <v>879</v>
      </c>
      <c r="D314" s="123" t="s">
        <v>113</v>
      </c>
      <c r="E314" s="124" t="s">
        <v>880</v>
      </c>
      <c r="F314" s="125" t="s">
        <v>881</v>
      </c>
      <c r="G314" s="126" t="s">
        <v>133</v>
      </c>
      <c r="H314" s="199">
        <v>2</v>
      </c>
      <c r="I314" s="128">
        <v>491</v>
      </c>
      <c r="J314" s="128">
        <f t="shared" si="20"/>
        <v>982</v>
      </c>
      <c r="K314" s="125" t="s">
        <v>117</v>
      </c>
      <c r="L314" s="25"/>
      <c r="M314" s="129" t="s">
        <v>1</v>
      </c>
      <c r="N314" s="130" t="s">
        <v>34</v>
      </c>
      <c r="O314" s="131">
        <v>0</v>
      </c>
      <c r="P314" s="131">
        <f t="shared" si="21"/>
        <v>0</v>
      </c>
      <c r="Q314" s="131">
        <v>0</v>
      </c>
      <c r="R314" s="131">
        <f t="shared" si="22"/>
        <v>0</v>
      </c>
      <c r="S314" s="131">
        <v>0</v>
      </c>
      <c r="T314" s="132">
        <f t="shared" si="23"/>
        <v>0</v>
      </c>
      <c r="AR314" s="133" t="s">
        <v>118</v>
      </c>
      <c r="AT314" s="133" t="s">
        <v>113</v>
      </c>
      <c r="AU314" s="133" t="s">
        <v>76</v>
      </c>
      <c r="AY314" s="13" t="s">
        <v>112</v>
      </c>
      <c r="BE314" s="134">
        <f t="shared" si="24"/>
        <v>982</v>
      </c>
      <c r="BF314" s="134">
        <f t="shared" si="25"/>
        <v>0</v>
      </c>
      <c r="BG314" s="134">
        <f t="shared" si="26"/>
        <v>0</v>
      </c>
      <c r="BH314" s="134">
        <f t="shared" si="27"/>
        <v>0</v>
      </c>
      <c r="BI314" s="134">
        <f t="shared" si="28"/>
        <v>0</v>
      </c>
      <c r="BJ314" s="13" t="s">
        <v>76</v>
      </c>
      <c r="BK314" s="134">
        <f t="shared" si="29"/>
        <v>982</v>
      </c>
      <c r="BL314" s="13" t="s">
        <v>118</v>
      </c>
      <c r="BM314" s="133" t="s">
        <v>882</v>
      </c>
    </row>
    <row r="315" spans="2:65" s="1" customFormat="1" ht="16.5" customHeight="1">
      <c r="B315" s="122"/>
      <c r="C315" s="123" t="s">
        <v>883</v>
      </c>
      <c r="D315" s="123" t="s">
        <v>113</v>
      </c>
      <c r="E315" s="124" t="s">
        <v>884</v>
      </c>
      <c r="F315" s="125" t="s">
        <v>885</v>
      </c>
      <c r="G315" s="126" t="s">
        <v>133</v>
      </c>
      <c r="H315" s="199">
        <v>2</v>
      </c>
      <c r="I315" s="128">
        <v>601</v>
      </c>
      <c r="J315" s="128">
        <f t="shared" ref="J315:J378" si="30">ROUND(I315*H315,2)</f>
        <v>1202</v>
      </c>
      <c r="K315" s="125" t="s">
        <v>117</v>
      </c>
      <c r="L315" s="25"/>
      <c r="M315" s="129" t="s">
        <v>1</v>
      </c>
      <c r="N315" s="130" t="s">
        <v>34</v>
      </c>
      <c r="O315" s="131">
        <v>0</v>
      </c>
      <c r="P315" s="131">
        <f t="shared" ref="P315:P378" si="31">O315*H315</f>
        <v>0</v>
      </c>
      <c r="Q315" s="131">
        <v>0</v>
      </c>
      <c r="R315" s="131">
        <f t="shared" ref="R315:R378" si="32">Q315*H315</f>
        <v>0</v>
      </c>
      <c r="S315" s="131">
        <v>0</v>
      </c>
      <c r="T315" s="132">
        <f t="shared" ref="T315:T378" si="33">S315*H315</f>
        <v>0</v>
      </c>
      <c r="AR315" s="133" t="s">
        <v>118</v>
      </c>
      <c r="AT315" s="133" t="s">
        <v>113</v>
      </c>
      <c r="AU315" s="133" t="s">
        <v>76</v>
      </c>
      <c r="AY315" s="13" t="s">
        <v>112</v>
      </c>
      <c r="BE315" s="134">
        <f t="shared" ref="BE315:BE378" si="34">IF(N315="základní",J315,0)</f>
        <v>1202</v>
      </c>
      <c r="BF315" s="134">
        <f t="shared" ref="BF315:BF378" si="35">IF(N315="snížená",J315,0)</f>
        <v>0</v>
      </c>
      <c r="BG315" s="134">
        <f t="shared" ref="BG315:BG378" si="36">IF(N315="zákl. přenesená",J315,0)</f>
        <v>0</v>
      </c>
      <c r="BH315" s="134">
        <f t="shared" ref="BH315:BH378" si="37">IF(N315="sníž. přenesená",J315,0)</f>
        <v>0</v>
      </c>
      <c r="BI315" s="134">
        <f t="shared" ref="BI315:BI378" si="38">IF(N315="nulová",J315,0)</f>
        <v>0</v>
      </c>
      <c r="BJ315" s="13" t="s">
        <v>76</v>
      </c>
      <c r="BK315" s="134">
        <f t="shared" ref="BK315:BK378" si="39">ROUND(I315*H315,2)</f>
        <v>1202</v>
      </c>
      <c r="BL315" s="13" t="s">
        <v>118</v>
      </c>
      <c r="BM315" s="133" t="s">
        <v>886</v>
      </c>
    </row>
    <row r="316" spans="2:65" s="1" customFormat="1" ht="21.75" customHeight="1">
      <c r="B316" s="122"/>
      <c r="C316" s="123" t="s">
        <v>887</v>
      </c>
      <c r="D316" s="123" t="s">
        <v>113</v>
      </c>
      <c r="E316" s="124" t="s">
        <v>888</v>
      </c>
      <c r="F316" s="125" t="s">
        <v>889</v>
      </c>
      <c r="G316" s="126" t="s">
        <v>133</v>
      </c>
      <c r="H316" s="199">
        <v>2</v>
      </c>
      <c r="I316" s="128">
        <v>808</v>
      </c>
      <c r="J316" s="128">
        <f t="shared" si="30"/>
        <v>1616</v>
      </c>
      <c r="K316" s="125" t="s">
        <v>117</v>
      </c>
      <c r="L316" s="25"/>
      <c r="M316" s="129" t="s">
        <v>1</v>
      </c>
      <c r="N316" s="130" t="s">
        <v>34</v>
      </c>
      <c r="O316" s="131">
        <v>0</v>
      </c>
      <c r="P316" s="131">
        <f t="shared" si="31"/>
        <v>0</v>
      </c>
      <c r="Q316" s="131">
        <v>0</v>
      </c>
      <c r="R316" s="131">
        <f t="shared" si="32"/>
        <v>0</v>
      </c>
      <c r="S316" s="131">
        <v>0</v>
      </c>
      <c r="T316" s="132">
        <f t="shared" si="33"/>
        <v>0</v>
      </c>
      <c r="AR316" s="133" t="s">
        <v>118</v>
      </c>
      <c r="AT316" s="133" t="s">
        <v>113</v>
      </c>
      <c r="AU316" s="133" t="s">
        <v>76</v>
      </c>
      <c r="AY316" s="13" t="s">
        <v>112</v>
      </c>
      <c r="BE316" s="134">
        <f t="shared" si="34"/>
        <v>1616</v>
      </c>
      <c r="BF316" s="134">
        <f t="shared" si="35"/>
        <v>0</v>
      </c>
      <c r="BG316" s="134">
        <f t="shared" si="36"/>
        <v>0</v>
      </c>
      <c r="BH316" s="134">
        <f t="shared" si="37"/>
        <v>0</v>
      </c>
      <c r="BI316" s="134">
        <f t="shared" si="38"/>
        <v>0</v>
      </c>
      <c r="BJ316" s="13" t="s">
        <v>76</v>
      </c>
      <c r="BK316" s="134">
        <f t="shared" si="39"/>
        <v>1616</v>
      </c>
      <c r="BL316" s="13" t="s">
        <v>118</v>
      </c>
      <c r="BM316" s="133" t="s">
        <v>890</v>
      </c>
    </row>
    <row r="317" spans="2:65" s="1" customFormat="1" ht="21.75" customHeight="1">
      <c r="B317" s="122"/>
      <c r="C317" s="123" t="s">
        <v>891</v>
      </c>
      <c r="D317" s="123" t="s">
        <v>113</v>
      </c>
      <c r="E317" s="124" t="s">
        <v>892</v>
      </c>
      <c r="F317" s="125" t="s">
        <v>893</v>
      </c>
      <c r="G317" s="126" t="s">
        <v>133</v>
      </c>
      <c r="H317" s="199">
        <v>2</v>
      </c>
      <c r="I317" s="128">
        <v>985</v>
      </c>
      <c r="J317" s="128">
        <f t="shared" si="30"/>
        <v>1970</v>
      </c>
      <c r="K317" s="125" t="s">
        <v>117</v>
      </c>
      <c r="L317" s="25"/>
      <c r="M317" s="129" t="s">
        <v>1</v>
      </c>
      <c r="N317" s="130" t="s">
        <v>34</v>
      </c>
      <c r="O317" s="131">
        <v>0</v>
      </c>
      <c r="P317" s="131">
        <f t="shared" si="31"/>
        <v>0</v>
      </c>
      <c r="Q317" s="131">
        <v>0</v>
      </c>
      <c r="R317" s="131">
        <f t="shared" si="32"/>
        <v>0</v>
      </c>
      <c r="S317" s="131">
        <v>0</v>
      </c>
      <c r="T317" s="132">
        <f t="shared" si="33"/>
        <v>0</v>
      </c>
      <c r="AR317" s="133" t="s">
        <v>118</v>
      </c>
      <c r="AT317" s="133" t="s">
        <v>113</v>
      </c>
      <c r="AU317" s="133" t="s">
        <v>76</v>
      </c>
      <c r="AY317" s="13" t="s">
        <v>112</v>
      </c>
      <c r="BE317" s="134">
        <f t="shared" si="34"/>
        <v>1970</v>
      </c>
      <c r="BF317" s="134">
        <f t="shared" si="35"/>
        <v>0</v>
      </c>
      <c r="BG317" s="134">
        <f t="shared" si="36"/>
        <v>0</v>
      </c>
      <c r="BH317" s="134">
        <f t="shared" si="37"/>
        <v>0</v>
      </c>
      <c r="BI317" s="134">
        <f t="shared" si="38"/>
        <v>0</v>
      </c>
      <c r="BJ317" s="13" t="s">
        <v>76</v>
      </c>
      <c r="BK317" s="134">
        <f t="shared" si="39"/>
        <v>1970</v>
      </c>
      <c r="BL317" s="13" t="s">
        <v>118</v>
      </c>
      <c r="BM317" s="133" t="s">
        <v>894</v>
      </c>
    </row>
    <row r="318" spans="2:65" s="1" customFormat="1" ht="21.75" customHeight="1">
      <c r="B318" s="122"/>
      <c r="C318" s="123" t="s">
        <v>895</v>
      </c>
      <c r="D318" s="123" t="s">
        <v>113</v>
      </c>
      <c r="E318" s="124" t="s">
        <v>896</v>
      </c>
      <c r="F318" s="125" t="s">
        <v>897</v>
      </c>
      <c r="G318" s="126" t="s">
        <v>133</v>
      </c>
      <c r="H318" s="199">
        <v>2</v>
      </c>
      <c r="I318" s="128">
        <v>831</v>
      </c>
      <c r="J318" s="128">
        <f t="shared" si="30"/>
        <v>1662</v>
      </c>
      <c r="K318" s="125" t="s">
        <v>117</v>
      </c>
      <c r="L318" s="25"/>
      <c r="M318" s="129" t="s">
        <v>1</v>
      </c>
      <c r="N318" s="130" t="s">
        <v>34</v>
      </c>
      <c r="O318" s="131">
        <v>0</v>
      </c>
      <c r="P318" s="131">
        <f t="shared" si="31"/>
        <v>0</v>
      </c>
      <c r="Q318" s="131">
        <v>0</v>
      </c>
      <c r="R318" s="131">
        <f t="shared" si="32"/>
        <v>0</v>
      </c>
      <c r="S318" s="131">
        <v>0</v>
      </c>
      <c r="T318" s="132">
        <f t="shared" si="33"/>
        <v>0</v>
      </c>
      <c r="AR318" s="133" t="s">
        <v>118</v>
      </c>
      <c r="AT318" s="133" t="s">
        <v>113</v>
      </c>
      <c r="AU318" s="133" t="s">
        <v>76</v>
      </c>
      <c r="AY318" s="13" t="s">
        <v>112</v>
      </c>
      <c r="BE318" s="134">
        <f t="shared" si="34"/>
        <v>1662</v>
      </c>
      <c r="BF318" s="134">
        <f t="shared" si="35"/>
        <v>0</v>
      </c>
      <c r="BG318" s="134">
        <f t="shared" si="36"/>
        <v>0</v>
      </c>
      <c r="BH318" s="134">
        <f t="shared" si="37"/>
        <v>0</v>
      </c>
      <c r="BI318" s="134">
        <f t="shared" si="38"/>
        <v>0</v>
      </c>
      <c r="BJ318" s="13" t="s">
        <v>76</v>
      </c>
      <c r="BK318" s="134">
        <f t="shared" si="39"/>
        <v>1662</v>
      </c>
      <c r="BL318" s="13" t="s">
        <v>118</v>
      </c>
      <c r="BM318" s="133" t="s">
        <v>898</v>
      </c>
    </row>
    <row r="319" spans="2:65" s="1" customFormat="1" ht="21.75" customHeight="1">
      <c r="B319" s="122"/>
      <c r="C319" s="123" t="s">
        <v>899</v>
      </c>
      <c r="D319" s="123" t="s">
        <v>113</v>
      </c>
      <c r="E319" s="124" t="s">
        <v>900</v>
      </c>
      <c r="F319" s="125" t="s">
        <v>901</v>
      </c>
      <c r="G319" s="126" t="s">
        <v>133</v>
      </c>
      <c r="H319" s="199">
        <v>2</v>
      </c>
      <c r="I319" s="128">
        <v>1120</v>
      </c>
      <c r="J319" s="128">
        <f t="shared" si="30"/>
        <v>2240</v>
      </c>
      <c r="K319" s="125" t="s">
        <v>117</v>
      </c>
      <c r="L319" s="25"/>
      <c r="M319" s="129" t="s">
        <v>1</v>
      </c>
      <c r="N319" s="130" t="s">
        <v>34</v>
      </c>
      <c r="O319" s="131">
        <v>0</v>
      </c>
      <c r="P319" s="131">
        <f t="shared" si="31"/>
        <v>0</v>
      </c>
      <c r="Q319" s="131">
        <v>0</v>
      </c>
      <c r="R319" s="131">
        <f t="shared" si="32"/>
        <v>0</v>
      </c>
      <c r="S319" s="131">
        <v>0</v>
      </c>
      <c r="T319" s="132">
        <f t="shared" si="33"/>
        <v>0</v>
      </c>
      <c r="AR319" s="133" t="s">
        <v>118</v>
      </c>
      <c r="AT319" s="133" t="s">
        <v>113</v>
      </c>
      <c r="AU319" s="133" t="s">
        <v>76</v>
      </c>
      <c r="AY319" s="13" t="s">
        <v>112</v>
      </c>
      <c r="BE319" s="134">
        <f t="shared" si="34"/>
        <v>2240</v>
      </c>
      <c r="BF319" s="134">
        <f t="shared" si="35"/>
        <v>0</v>
      </c>
      <c r="BG319" s="134">
        <f t="shared" si="36"/>
        <v>0</v>
      </c>
      <c r="BH319" s="134">
        <f t="shared" si="37"/>
        <v>0</v>
      </c>
      <c r="BI319" s="134">
        <f t="shared" si="38"/>
        <v>0</v>
      </c>
      <c r="BJ319" s="13" t="s">
        <v>76</v>
      </c>
      <c r="BK319" s="134">
        <f t="shared" si="39"/>
        <v>2240</v>
      </c>
      <c r="BL319" s="13" t="s">
        <v>118</v>
      </c>
      <c r="BM319" s="133" t="s">
        <v>902</v>
      </c>
    </row>
    <row r="320" spans="2:65" s="1" customFormat="1" ht="24.2" customHeight="1">
      <c r="B320" s="122"/>
      <c r="C320" s="123" t="s">
        <v>903</v>
      </c>
      <c r="D320" s="123" t="s">
        <v>113</v>
      </c>
      <c r="E320" s="124" t="s">
        <v>904</v>
      </c>
      <c r="F320" s="125" t="s">
        <v>905</v>
      </c>
      <c r="G320" s="126" t="s">
        <v>133</v>
      </c>
      <c r="H320" s="199">
        <v>2</v>
      </c>
      <c r="I320" s="128">
        <v>1360</v>
      </c>
      <c r="J320" s="128">
        <f t="shared" si="30"/>
        <v>2720</v>
      </c>
      <c r="K320" s="125" t="s">
        <v>117</v>
      </c>
      <c r="L320" s="25"/>
      <c r="M320" s="129" t="s">
        <v>1</v>
      </c>
      <c r="N320" s="130" t="s">
        <v>34</v>
      </c>
      <c r="O320" s="131">
        <v>0</v>
      </c>
      <c r="P320" s="131">
        <f t="shared" si="31"/>
        <v>0</v>
      </c>
      <c r="Q320" s="131">
        <v>0</v>
      </c>
      <c r="R320" s="131">
        <f t="shared" si="32"/>
        <v>0</v>
      </c>
      <c r="S320" s="131">
        <v>0</v>
      </c>
      <c r="T320" s="132">
        <f t="shared" si="33"/>
        <v>0</v>
      </c>
      <c r="AR320" s="133" t="s">
        <v>118</v>
      </c>
      <c r="AT320" s="133" t="s">
        <v>113</v>
      </c>
      <c r="AU320" s="133" t="s">
        <v>76</v>
      </c>
      <c r="AY320" s="13" t="s">
        <v>112</v>
      </c>
      <c r="BE320" s="134">
        <f t="shared" si="34"/>
        <v>2720</v>
      </c>
      <c r="BF320" s="134">
        <f t="shared" si="35"/>
        <v>0</v>
      </c>
      <c r="BG320" s="134">
        <f t="shared" si="36"/>
        <v>0</v>
      </c>
      <c r="BH320" s="134">
        <f t="shared" si="37"/>
        <v>0</v>
      </c>
      <c r="BI320" s="134">
        <f t="shared" si="38"/>
        <v>0</v>
      </c>
      <c r="BJ320" s="13" t="s">
        <v>76</v>
      </c>
      <c r="BK320" s="134">
        <f t="shared" si="39"/>
        <v>2720</v>
      </c>
      <c r="BL320" s="13" t="s">
        <v>118</v>
      </c>
      <c r="BM320" s="133" t="s">
        <v>906</v>
      </c>
    </row>
    <row r="321" spans="2:65" s="1" customFormat="1" ht="37.9" customHeight="1">
      <c r="B321" s="122"/>
      <c r="C321" s="123" t="s">
        <v>907</v>
      </c>
      <c r="D321" s="123" t="s">
        <v>113</v>
      </c>
      <c r="E321" s="124" t="s">
        <v>908</v>
      </c>
      <c r="F321" s="125" t="s">
        <v>909</v>
      </c>
      <c r="G321" s="126" t="s">
        <v>133</v>
      </c>
      <c r="H321" s="199">
        <v>2</v>
      </c>
      <c r="I321" s="128">
        <v>407</v>
      </c>
      <c r="J321" s="128">
        <f t="shared" si="30"/>
        <v>814</v>
      </c>
      <c r="K321" s="125" t="s">
        <v>117</v>
      </c>
      <c r="L321" s="25"/>
      <c r="M321" s="129" t="s">
        <v>1</v>
      </c>
      <c r="N321" s="130" t="s">
        <v>34</v>
      </c>
      <c r="O321" s="131">
        <v>0</v>
      </c>
      <c r="P321" s="131">
        <f t="shared" si="31"/>
        <v>0</v>
      </c>
      <c r="Q321" s="131">
        <v>0</v>
      </c>
      <c r="R321" s="131">
        <f t="shared" si="32"/>
        <v>0</v>
      </c>
      <c r="S321" s="131">
        <v>0</v>
      </c>
      <c r="T321" s="132">
        <f t="shared" si="33"/>
        <v>0</v>
      </c>
      <c r="AR321" s="133" t="s">
        <v>118</v>
      </c>
      <c r="AT321" s="133" t="s">
        <v>113</v>
      </c>
      <c r="AU321" s="133" t="s">
        <v>76</v>
      </c>
      <c r="AY321" s="13" t="s">
        <v>112</v>
      </c>
      <c r="BE321" s="134">
        <f t="shared" si="34"/>
        <v>814</v>
      </c>
      <c r="BF321" s="134">
        <f t="shared" si="35"/>
        <v>0</v>
      </c>
      <c r="BG321" s="134">
        <f t="shared" si="36"/>
        <v>0</v>
      </c>
      <c r="BH321" s="134">
        <f t="shared" si="37"/>
        <v>0</v>
      </c>
      <c r="BI321" s="134">
        <f t="shared" si="38"/>
        <v>0</v>
      </c>
      <c r="BJ321" s="13" t="s">
        <v>76</v>
      </c>
      <c r="BK321" s="134">
        <f t="shared" si="39"/>
        <v>814</v>
      </c>
      <c r="BL321" s="13" t="s">
        <v>118</v>
      </c>
      <c r="BM321" s="133" t="s">
        <v>910</v>
      </c>
    </row>
    <row r="322" spans="2:65" s="1" customFormat="1" ht="24.2" customHeight="1">
      <c r="B322" s="122"/>
      <c r="C322" s="123" t="s">
        <v>911</v>
      </c>
      <c r="D322" s="123" t="s">
        <v>113</v>
      </c>
      <c r="E322" s="124" t="s">
        <v>912</v>
      </c>
      <c r="F322" s="125" t="s">
        <v>913</v>
      </c>
      <c r="G322" s="126" t="s">
        <v>133</v>
      </c>
      <c r="H322" s="199">
        <v>2</v>
      </c>
      <c r="I322" s="128">
        <v>322</v>
      </c>
      <c r="J322" s="128">
        <f t="shared" si="30"/>
        <v>644</v>
      </c>
      <c r="K322" s="125" t="s">
        <v>117</v>
      </c>
      <c r="L322" s="25"/>
      <c r="M322" s="129" t="s">
        <v>1</v>
      </c>
      <c r="N322" s="130" t="s">
        <v>34</v>
      </c>
      <c r="O322" s="131">
        <v>0</v>
      </c>
      <c r="P322" s="131">
        <f t="shared" si="31"/>
        <v>0</v>
      </c>
      <c r="Q322" s="131">
        <v>0</v>
      </c>
      <c r="R322" s="131">
        <f t="shared" si="32"/>
        <v>0</v>
      </c>
      <c r="S322" s="131">
        <v>0</v>
      </c>
      <c r="T322" s="132">
        <f t="shared" si="33"/>
        <v>0</v>
      </c>
      <c r="AR322" s="133" t="s">
        <v>118</v>
      </c>
      <c r="AT322" s="133" t="s">
        <v>113</v>
      </c>
      <c r="AU322" s="133" t="s">
        <v>76</v>
      </c>
      <c r="AY322" s="13" t="s">
        <v>112</v>
      </c>
      <c r="BE322" s="134">
        <f t="shared" si="34"/>
        <v>644</v>
      </c>
      <c r="BF322" s="134">
        <f t="shared" si="35"/>
        <v>0</v>
      </c>
      <c r="BG322" s="134">
        <f t="shared" si="36"/>
        <v>0</v>
      </c>
      <c r="BH322" s="134">
        <f t="shared" si="37"/>
        <v>0</v>
      </c>
      <c r="BI322" s="134">
        <f t="shared" si="38"/>
        <v>0</v>
      </c>
      <c r="BJ322" s="13" t="s">
        <v>76</v>
      </c>
      <c r="BK322" s="134">
        <f t="shared" si="39"/>
        <v>644</v>
      </c>
      <c r="BL322" s="13" t="s">
        <v>118</v>
      </c>
      <c r="BM322" s="133" t="s">
        <v>914</v>
      </c>
    </row>
    <row r="323" spans="2:65" s="1" customFormat="1" ht="33" customHeight="1">
      <c r="B323" s="122"/>
      <c r="C323" s="123" t="s">
        <v>915</v>
      </c>
      <c r="D323" s="123" t="s">
        <v>113</v>
      </c>
      <c r="E323" s="124" t="s">
        <v>916</v>
      </c>
      <c r="F323" s="125" t="s">
        <v>917</v>
      </c>
      <c r="G323" s="126" t="s">
        <v>133</v>
      </c>
      <c r="H323" s="199">
        <v>2</v>
      </c>
      <c r="I323" s="128">
        <v>327</v>
      </c>
      <c r="J323" s="128">
        <f t="shared" si="30"/>
        <v>654</v>
      </c>
      <c r="K323" s="125" t="s">
        <v>117</v>
      </c>
      <c r="L323" s="25"/>
      <c r="M323" s="129" t="s">
        <v>1</v>
      </c>
      <c r="N323" s="130" t="s">
        <v>34</v>
      </c>
      <c r="O323" s="131">
        <v>0</v>
      </c>
      <c r="P323" s="131">
        <f t="shared" si="31"/>
        <v>0</v>
      </c>
      <c r="Q323" s="131">
        <v>0</v>
      </c>
      <c r="R323" s="131">
        <f t="shared" si="32"/>
        <v>0</v>
      </c>
      <c r="S323" s="131">
        <v>0</v>
      </c>
      <c r="T323" s="132">
        <f t="shared" si="33"/>
        <v>0</v>
      </c>
      <c r="AR323" s="133" t="s">
        <v>118</v>
      </c>
      <c r="AT323" s="133" t="s">
        <v>113</v>
      </c>
      <c r="AU323" s="133" t="s">
        <v>76</v>
      </c>
      <c r="AY323" s="13" t="s">
        <v>112</v>
      </c>
      <c r="BE323" s="134">
        <f t="shared" si="34"/>
        <v>654</v>
      </c>
      <c r="BF323" s="134">
        <f t="shared" si="35"/>
        <v>0</v>
      </c>
      <c r="BG323" s="134">
        <f t="shared" si="36"/>
        <v>0</v>
      </c>
      <c r="BH323" s="134">
        <f t="shared" si="37"/>
        <v>0</v>
      </c>
      <c r="BI323" s="134">
        <f t="shared" si="38"/>
        <v>0</v>
      </c>
      <c r="BJ323" s="13" t="s">
        <v>76</v>
      </c>
      <c r="BK323" s="134">
        <f t="shared" si="39"/>
        <v>654</v>
      </c>
      <c r="BL323" s="13" t="s">
        <v>118</v>
      </c>
      <c r="BM323" s="133" t="s">
        <v>918</v>
      </c>
    </row>
    <row r="324" spans="2:65" s="1" customFormat="1" ht="24.2" customHeight="1">
      <c r="B324" s="122"/>
      <c r="C324" s="123" t="s">
        <v>919</v>
      </c>
      <c r="D324" s="123" t="s">
        <v>113</v>
      </c>
      <c r="E324" s="124" t="s">
        <v>920</v>
      </c>
      <c r="F324" s="125" t="s">
        <v>921</v>
      </c>
      <c r="G324" s="126" t="s">
        <v>133</v>
      </c>
      <c r="H324" s="199">
        <v>2</v>
      </c>
      <c r="I324" s="128">
        <v>327</v>
      </c>
      <c r="J324" s="128">
        <f t="shared" si="30"/>
        <v>654</v>
      </c>
      <c r="K324" s="125" t="s">
        <v>117</v>
      </c>
      <c r="L324" s="25"/>
      <c r="M324" s="129" t="s">
        <v>1</v>
      </c>
      <c r="N324" s="130" t="s">
        <v>34</v>
      </c>
      <c r="O324" s="131">
        <v>0</v>
      </c>
      <c r="P324" s="131">
        <f t="shared" si="31"/>
        <v>0</v>
      </c>
      <c r="Q324" s="131">
        <v>0</v>
      </c>
      <c r="R324" s="131">
        <f t="shared" si="32"/>
        <v>0</v>
      </c>
      <c r="S324" s="131">
        <v>0</v>
      </c>
      <c r="T324" s="132">
        <f t="shared" si="33"/>
        <v>0</v>
      </c>
      <c r="AR324" s="133" t="s">
        <v>118</v>
      </c>
      <c r="AT324" s="133" t="s">
        <v>113</v>
      </c>
      <c r="AU324" s="133" t="s">
        <v>76</v>
      </c>
      <c r="AY324" s="13" t="s">
        <v>112</v>
      </c>
      <c r="BE324" s="134">
        <f t="shared" si="34"/>
        <v>654</v>
      </c>
      <c r="BF324" s="134">
        <f t="shared" si="35"/>
        <v>0</v>
      </c>
      <c r="BG324" s="134">
        <f t="shared" si="36"/>
        <v>0</v>
      </c>
      <c r="BH324" s="134">
        <f t="shared" si="37"/>
        <v>0</v>
      </c>
      <c r="BI324" s="134">
        <f t="shared" si="38"/>
        <v>0</v>
      </c>
      <c r="BJ324" s="13" t="s">
        <v>76</v>
      </c>
      <c r="BK324" s="134">
        <f t="shared" si="39"/>
        <v>654</v>
      </c>
      <c r="BL324" s="13" t="s">
        <v>118</v>
      </c>
      <c r="BM324" s="133" t="s">
        <v>922</v>
      </c>
    </row>
    <row r="325" spans="2:65" s="1" customFormat="1" ht="24.2" customHeight="1">
      <c r="B325" s="122"/>
      <c r="C325" s="123" t="s">
        <v>923</v>
      </c>
      <c r="D325" s="123" t="s">
        <v>113</v>
      </c>
      <c r="E325" s="124" t="s">
        <v>924</v>
      </c>
      <c r="F325" s="125" t="s">
        <v>925</v>
      </c>
      <c r="G325" s="126" t="s">
        <v>133</v>
      </c>
      <c r="H325" s="199">
        <v>2</v>
      </c>
      <c r="I325" s="128">
        <v>672</v>
      </c>
      <c r="J325" s="128">
        <f t="shared" si="30"/>
        <v>1344</v>
      </c>
      <c r="K325" s="125" t="s">
        <v>117</v>
      </c>
      <c r="L325" s="25"/>
      <c r="M325" s="129" t="s">
        <v>1</v>
      </c>
      <c r="N325" s="130" t="s">
        <v>34</v>
      </c>
      <c r="O325" s="131">
        <v>0</v>
      </c>
      <c r="P325" s="131">
        <f t="shared" si="31"/>
        <v>0</v>
      </c>
      <c r="Q325" s="131">
        <v>0</v>
      </c>
      <c r="R325" s="131">
        <f t="shared" si="32"/>
        <v>0</v>
      </c>
      <c r="S325" s="131">
        <v>0</v>
      </c>
      <c r="T325" s="132">
        <f t="shared" si="33"/>
        <v>0</v>
      </c>
      <c r="AR325" s="133" t="s">
        <v>118</v>
      </c>
      <c r="AT325" s="133" t="s">
        <v>113</v>
      </c>
      <c r="AU325" s="133" t="s">
        <v>76</v>
      </c>
      <c r="AY325" s="13" t="s">
        <v>112</v>
      </c>
      <c r="BE325" s="134">
        <f t="shared" si="34"/>
        <v>1344</v>
      </c>
      <c r="BF325" s="134">
        <f t="shared" si="35"/>
        <v>0</v>
      </c>
      <c r="BG325" s="134">
        <f t="shared" si="36"/>
        <v>0</v>
      </c>
      <c r="BH325" s="134">
        <f t="shared" si="37"/>
        <v>0</v>
      </c>
      <c r="BI325" s="134">
        <f t="shared" si="38"/>
        <v>0</v>
      </c>
      <c r="BJ325" s="13" t="s">
        <v>76</v>
      </c>
      <c r="BK325" s="134">
        <f t="shared" si="39"/>
        <v>1344</v>
      </c>
      <c r="BL325" s="13" t="s">
        <v>118</v>
      </c>
      <c r="BM325" s="133" t="s">
        <v>926</v>
      </c>
    </row>
    <row r="326" spans="2:65" s="1" customFormat="1" ht="24.2" customHeight="1">
      <c r="B326" s="122"/>
      <c r="C326" s="123" t="s">
        <v>927</v>
      </c>
      <c r="D326" s="123" t="s">
        <v>113</v>
      </c>
      <c r="E326" s="124" t="s">
        <v>928</v>
      </c>
      <c r="F326" s="125" t="s">
        <v>929</v>
      </c>
      <c r="G326" s="126" t="s">
        <v>133</v>
      </c>
      <c r="H326" s="199">
        <v>2</v>
      </c>
      <c r="I326" s="128">
        <v>159</v>
      </c>
      <c r="J326" s="128">
        <f t="shared" si="30"/>
        <v>318</v>
      </c>
      <c r="K326" s="125" t="s">
        <v>117</v>
      </c>
      <c r="L326" s="25"/>
      <c r="M326" s="129" t="s">
        <v>1</v>
      </c>
      <c r="N326" s="130" t="s">
        <v>34</v>
      </c>
      <c r="O326" s="131">
        <v>0</v>
      </c>
      <c r="P326" s="131">
        <f t="shared" si="31"/>
        <v>0</v>
      </c>
      <c r="Q326" s="131">
        <v>0</v>
      </c>
      <c r="R326" s="131">
        <f t="shared" si="32"/>
        <v>0</v>
      </c>
      <c r="S326" s="131">
        <v>0</v>
      </c>
      <c r="T326" s="132">
        <f t="shared" si="33"/>
        <v>0</v>
      </c>
      <c r="AR326" s="133" t="s">
        <v>118</v>
      </c>
      <c r="AT326" s="133" t="s">
        <v>113</v>
      </c>
      <c r="AU326" s="133" t="s">
        <v>76</v>
      </c>
      <c r="AY326" s="13" t="s">
        <v>112</v>
      </c>
      <c r="BE326" s="134">
        <f t="shared" si="34"/>
        <v>318</v>
      </c>
      <c r="BF326" s="134">
        <f t="shared" si="35"/>
        <v>0</v>
      </c>
      <c r="BG326" s="134">
        <f t="shared" si="36"/>
        <v>0</v>
      </c>
      <c r="BH326" s="134">
        <f t="shared" si="37"/>
        <v>0</v>
      </c>
      <c r="BI326" s="134">
        <f t="shared" si="38"/>
        <v>0</v>
      </c>
      <c r="BJ326" s="13" t="s">
        <v>76</v>
      </c>
      <c r="BK326" s="134">
        <f t="shared" si="39"/>
        <v>318</v>
      </c>
      <c r="BL326" s="13" t="s">
        <v>118</v>
      </c>
      <c r="BM326" s="133" t="s">
        <v>930</v>
      </c>
    </row>
    <row r="327" spans="2:65" s="1" customFormat="1" ht="24.2" customHeight="1">
      <c r="B327" s="122"/>
      <c r="C327" s="123" t="s">
        <v>931</v>
      </c>
      <c r="D327" s="123" t="s">
        <v>113</v>
      </c>
      <c r="E327" s="124" t="s">
        <v>932</v>
      </c>
      <c r="F327" s="125" t="s">
        <v>933</v>
      </c>
      <c r="G327" s="126" t="s">
        <v>133</v>
      </c>
      <c r="H327" s="199">
        <v>2</v>
      </c>
      <c r="I327" s="128">
        <v>1590</v>
      </c>
      <c r="J327" s="128">
        <f t="shared" si="30"/>
        <v>3180</v>
      </c>
      <c r="K327" s="125" t="s">
        <v>117</v>
      </c>
      <c r="L327" s="25"/>
      <c r="M327" s="129" t="s">
        <v>1</v>
      </c>
      <c r="N327" s="130" t="s">
        <v>34</v>
      </c>
      <c r="O327" s="131">
        <v>0</v>
      </c>
      <c r="P327" s="131">
        <f t="shared" si="31"/>
        <v>0</v>
      </c>
      <c r="Q327" s="131">
        <v>0</v>
      </c>
      <c r="R327" s="131">
        <f t="shared" si="32"/>
        <v>0</v>
      </c>
      <c r="S327" s="131">
        <v>0</v>
      </c>
      <c r="T327" s="132">
        <f t="shared" si="33"/>
        <v>0</v>
      </c>
      <c r="AR327" s="133" t="s">
        <v>118</v>
      </c>
      <c r="AT327" s="133" t="s">
        <v>113</v>
      </c>
      <c r="AU327" s="133" t="s">
        <v>76</v>
      </c>
      <c r="AY327" s="13" t="s">
        <v>112</v>
      </c>
      <c r="BE327" s="134">
        <f t="shared" si="34"/>
        <v>3180</v>
      </c>
      <c r="BF327" s="134">
        <f t="shared" si="35"/>
        <v>0</v>
      </c>
      <c r="BG327" s="134">
        <f t="shared" si="36"/>
        <v>0</v>
      </c>
      <c r="BH327" s="134">
        <f t="shared" si="37"/>
        <v>0</v>
      </c>
      <c r="BI327" s="134">
        <f t="shared" si="38"/>
        <v>0</v>
      </c>
      <c r="BJ327" s="13" t="s">
        <v>76</v>
      </c>
      <c r="BK327" s="134">
        <f t="shared" si="39"/>
        <v>3180</v>
      </c>
      <c r="BL327" s="13" t="s">
        <v>118</v>
      </c>
      <c r="BM327" s="133" t="s">
        <v>934</v>
      </c>
    </row>
    <row r="328" spans="2:65" s="1" customFormat="1" ht="24.2" customHeight="1">
      <c r="B328" s="122"/>
      <c r="C328" s="123" t="s">
        <v>935</v>
      </c>
      <c r="D328" s="123" t="s">
        <v>113</v>
      </c>
      <c r="E328" s="124" t="s">
        <v>936</v>
      </c>
      <c r="F328" s="125" t="s">
        <v>937</v>
      </c>
      <c r="G328" s="126" t="s">
        <v>133</v>
      </c>
      <c r="H328" s="199">
        <v>2</v>
      </c>
      <c r="I328" s="128">
        <v>164</v>
      </c>
      <c r="J328" s="128">
        <f t="shared" si="30"/>
        <v>328</v>
      </c>
      <c r="K328" s="125" t="s">
        <v>117</v>
      </c>
      <c r="L328" s="25"/>
      <c r="M328" s="129" t="s">
        <v>1</v>
      </c>
      <c r="N328" s="130" t="s">
        <v>34</v>
      </c>
      <c r="O328" s="131">
        <v>0</v>
      </c>
      <c r="P328" s="131">
        <f t="shared" si="31"/>
        <v>0</v>
      </c>
      <c r="Q328" s="131">
        <v>0</v>
      </c>
      <c r="R328" s="131">
        <f t="shared" si="32"/>
        <v>0</v>
      </c>
      <c r="S328" s="131">
        <v>0</v>
      </c>
      <c r="T328" s="132">
        <f t="shared" si="33"/>
        <v>0</v>
      </c>
      <c r="AR328" s="133" t="s">
        <v>118</v>
      </c>
      <c r="AT328" s="133" t="s">
        <v>113</v>
      </c>
      <c r="AU328" s="133" t="s">
        <v>76</v>
      </c>
      <c r="AY328" s="13" t="s">
        <v>112</v>
      </c>
      <c r="BE328" s="134">
        <f t="shared" si="34"/>
        <v>328</v>
      </c>
      <c r="BF328" s="134">
        <f t="shared" si="35"/>
        <v>0</v>
      </c>
      <c r="BG328" s="134">
        <f t="shared" si="36"/>
        <v>0</v>
      </c>
      <c r="BH328" s="134">
        <f t="shared" si="37"/>
        <v>0</v>
      </c>
      <c r="BI328" s="134">
        <f t="shared" si="38"/>
        <v>0</v>
      </c>
      <c r="BJ328" s="13" t="s">
        <v>76</v>
      </c>
      <c r="BK328" s="134">
        <f t="shared" si="39"/>
        <v>328</v>
      </c>
      <c r="BL328" s="13" t="s">
        <v>118</v>
      </c>
      <c r="BM328" s="133" t="s">
        <v>938</v>
      </c>
    </row>
    <row r="329" spans="2:65" s="1" customFormat="1" ht="21.75" customHeight="1">
      <c r="B329" s="122"/>
      <c r="C329" s="123" t="s">
        <v>939</v>
      </c>
      <c r="D329" s="123" t="s">
        <v>113</v>
      </c>
      <c r="E329" s="124" t="s">
        <v>940</v>
      </c>
      <c r="F329" s="125" t="s">
        <v>941</v>
      </c>
      <c r="G329" s="126" t="s">
        <v>133</v>
      </c>
      <c r="H329" s="199">
        <v>2</v>
      </c>
      <c r="I329" s="128">
        <v>277</v>
      </c>
      <c r="J329" s="128">
        <f t="shared" si="30"/>
        <v>554</v>
      </c>
      <c r="K329" s="125" t="s">
        <v>117</v>
      </c>
      <c r="L329" s="25"/>
      <c r="M329" s="129" t="s">
        <v>1</v>
      </c>
      <c r="N329" s="130" t="s">
        <v>34</v>
      </c>
      <c r="O329" s="131">
        <v>0</v>
      </c>
      <c r="P329" s="131">
        <f t="shared" si="31"/>
        <v>0</v>
      </c>
      <c r="Q329" s="131">
        <v>0</v>
      </c>
      <c r="R329" s="131">
        <f t="shared" si="32"/>
        <v>0</v>
      </c>
      <c r="S329" s="131">
        <v>0</v>
      </c>
      <c r="T329" s="132">
        <f t="shared" si="33"/>
        <v>0</v>
      </c>
      <c r="AR329" s="133" t="s">
        <v>118</v>
      </c>
      <c r="AT329" s="133" t="s">
        <v>113</v>
      </c>
      <c r="AU329" s="133" t="s">
        <v>76</v>
      </c>
      <c r="AY329" s="13" t="s">
        <v>112</v>
      </c>
      <c r="BE329" s="134">
        <f t="shared" si="34"/>
        <v>554</v>
      </c>
      <c r="BF329" s="134">
        <f t="shared" si="35"/>
        <v>0</v>
      </c>
      <c r="BG329" s="134">
        <f t="shared" si="36"/>
        <v>0</v>
      </c>
      <c r="BH329" s="134">
        <f t="shared" si="37"/>
        <v>0</v>
      </c>
      <c r="BI329" s="134">
        <f t="shared" si="38"/>
        <v>0</v>
      </c>
      <c r="BJ329" s="13" t="s">
        <v>76</v>
      </c>
      <c r="BK329" s="134">
        <f t="shared" si="39"/>
        <v>554</v>
      </c>
      <c r="BL329" s="13" t="s">
        <v>118</v>
      </c>
      <c r="BM329" s="133" t="s">
        <v>942</v>
      </c>
    </row>
    <row r="330" spans="2:65" s="1" customFormat="1" ht="21.75" customHeight="1">
      <c r="B330" s="122"/>
      <c r="C330" s="123" t="s">
        <v>943</v>
      </c>
      <c r="D330" s="123" t="s">
        <v>113</v>
      </c>
      <c r="E330" s="124" t="s">
        <v>944</v>
      </c>
      <c r="F330" s="125" t="s">
        <v>945</v>
      </c>
      <c r="G330" s="126" t="s">
        <v>133</v>
      </c>
      <c r="H330" s="199">
        <v>2</v>
      </c>
      <c r="I330" s="128">
        <v>367</v>
      </c>
      <c r="J330" s="128">
        <f t="shared" si="30"/>
        <v>734</v>
      </c>
      <c r="K330" s="125" t="s">
        <v>117</v>
      </c>
      <c r="L330" s="25"/>
      <c r="M330" s="129" t="s">
        <v>1</v>
      </c>
      <c r="N330" s="130" t="s">
        <v>34</v>
      </c>
      <c r="O330" s="131">
        <v>0</v>
      </c>
      <c r="P330" s="131">
        <f t="shared" si="31"/>
        <v>0</v>
      </c>
      <c r="Q330" s="131">
        <v>0</v>
      </c>
      <c r="R330" s="131">
        <f t="shared" si="32"/>
        <v>0</v>
      </c>
      <c r="S330" s="131">
        <v>0</v>
      </c>
      <c r="T330" s="132">
        <f t="shared" si="33"/>
        <v>0</v>
      </c>
      <c r="AR330" s="133" t="s">
        <v>118</v>
      </c>
      <c r="AT330" s="133" t="s">
        <v>113</v>
      </c>
      <c r="AU330" s="133" t="s">
        <v>76</v>
      </c>
      <c r="AY330" s="13" t="s">
        <v>112</v>
      </c>
      <c r="BE330" s="134">
        <f t="shared" si="34"/>
        <v>734</v>
      </c>
      <c r="BF330" s="134">
        <f t="shared" si="35"/>
        <v>0</v>
      </c>
      <c r="BG330" s="134">
        <f t="shared" si="36"/>
        <v>0</v>
      </c>
      <c r="BH330" s="134">
        <f t="shared" si="37"/>
        <v>0</v>
      </c>
      <c r="BI330" s="134">
        <f t="shared" si="38"/>
        <v>0</v>
      </c>
      <c r="BJ330" s="13" t="s">
        <v>76</v>
      </c>
      <c r="BK330" s="134">
        <f t="shared" si="39"/>
        <v>734</v>
      </c>
      <c r="BL330" s="13" t="s">
        <v>118</v>
      </c>
      <c r="BM330" s="133" t="s">
        <v>946</v>
      </c>
    </row>
    <row r="331" spans="2:65" s="1" customFormat="1" ht="16.5" customHeight="1">
      <c r="B331" s="122"/>
      <c r="C331" s="123" t="s">
        <v>947</v>
      </c>
      <c r="D331" s="123" t="s">
        <v>113</v>
      </c>
      <c r="E331" s="124" t="s">
        <v>948</v>
      </c>
      <c r="F331" s="125" t="s">
        <v>949</v>
      </c>
      <c r="G331" s="126" t="s">
        <v>133</v>
      </c>
      <c r="H331" s="199">
        <v>2</v>
      </c>
      <c r="I331" s="128">
        <v>384</v>
      </c>
      <c r="J331" s="128">
        <f t="shared" si="30"/>
        <v>768</v>
      </c>
      <c r="K331" s="125" t="s">
        <v>117</v>
      </c>
      <c r="L331" s="25"/>
      <c r="M331" s="129" t="s">
        <v>1</v>
      </c>
      <c r="N331" s="130" t="s">
        <v>34</v>
      </c>
      <c r="O331" s="131">
        <v>0</v>
      </c>
      <c r="P331" s="131">
        <f t="shared" si="31"/>
        <v>0</v>
      </c>
      <c r="Q331" s="131">
        <v>0</v>
      </c>
      <c r="R331" s="131">
        <f t="shared" si="32"/>
        <v>0</v>
      </c>
      <c r="S331" s="131">
        <v>0</v>
      </c>
      <c r="T331" s="132">
        <f t="shared" si="33"/>
        <v>0</v>
      </c>
      <c r="AR331" s="133" t="s">
        <v>118</v>
      </c>
      <c r="AT331" s="133" t="s">
        <v>113</v>
      </c>
      <c r="AU331" s="133" t="s">
        <v>76</v>
      </c>
      <c r="AY331" s="13" t="s">
        <v>112</v>
      </c>
      <c r="BE331" s="134">
        <f t="shared" si="34"/>
        <v>768</v>
      </c>
      <c r="BF331" s="134">
        <f t="shared" si="35"/>
        <v>0</v>
      </c>
      <c r="BG331" s="134">
        <f t="shared" si="36"/>
        <v>0</v>
      </c>
      <c r="BH331" s="134">
        <f t="shared" si="37"/>
        <v>0</v>
      </c>
      <c r="BI331" s="134">
        <f t="shared" si="38"/>
        <v>0</v>
      </c>
      <c r="BJ331" s="13" t="s">
        <v>76</v>
      </c>
      <c r="BK331" s="134">
        <f t="shared" si="39"/>
        <v>768</v>
      </c>
      <c r="BL331" s="13" t="s">
        <v>118</v>
      </c>
      <c r="BM331" s="133" t="s">
        <v>950</v>
      </c>
    </row>
    <row r="332" spans="2:65" s="1" customFormat="1" ht="24.2" customHeight="1">
      <c r="B332" s="122"/>
      <c r="C332" s="123" t="s">
        <v>951</v>
      </c>
      <c r="D332" s="123" t="s">
        <v>113</v>
      </c>
      <c r="E332" s="124" t="s">
        <v>952</v>
      </c>
      <c r="F332" s="125" t="s">
        <v>953</v>
      </c>
      <c r="G332" s="126" t="s">
        <v>133</v>
      </c>
      <c r="H332" s="199">
        <v>2</v>
      </c>
      <c r="I332" s="128">
        <v>220</v>
      </c>
      <c r="J332" s="128">
        <f t="shared" si="30"/>
        <v>440</v>
      </c>
      <c r="K332" s="125" t="s">
        <v>117</v>
      </c>
      <c r="L332" s="25"/>
      <c r="M332" s="129" t="s">
        <v>1</v>
      </c>
      <c r="N332" s="130" t="s">
        <v>34</v>
      </c>
      <c r="O332" s="131">
        <v>0</v>
      </c>
      <c r="P332" s="131">
        <f t="shared" si="31"/>
        <v>0</v>
      </c>
      <c r="Q332" s="131">
        <v>0</v>
      </c>
      <c r="R332" s="131">
        <f t="shared" si="32"/>
        <v>0</v>
      </c>
      <c r="S332" s="131">
        <v>0</v>
      </c>
      <c r="T332" s="132">
        <f t="shared" si="33"/>
        <v>0</v>
      </c>
      <c r="AR332" s="133" t="s">
        <v>118</v>
      </c>
      <c r="AT332" s="133" t="s">
        <v>113</v>
      </c>
      <c r="AU332" s="133" t="s">
        <v>76</v>
      </c>
      <c r="AY332" s="13" t="s">
        <v>112</v>
      </c>
      <c r="BE332" s="134">
        <f t="shared" si="34"/>
        <v>440</v>
      </c>
      <c r="BF332" s="134">
        <f t="shared" si="35"/>
        <v>0</v>
      </c>
      <c r="BG332" s="134">
        <f t="shared" si="36"/>
        <v>0</v>
      </c>
      <c r="BH332" s="134">
        <f t="shared" si="37"/>
        <v>0</v>
      </c>
      <c r="BI332" s="134">
        <f t="shared" si="38"/>
        <v>0</v>
      </c>
      <c r="BJ332" s="13" t="s">
        <v>76</v>
      </c>
      <c r="BK332" s="134">
        <f t="shared" si="39"/>
        <v>440</v>
      </c>
      <c r="BL332" s="13" t="s">
        <v>118</v>
      </c>
      <c r="BM332" s="133" t="s">
        <v>954</v>
      </c>
    </row>
    <row r="333" spans="2:65" s="1" customFormat="1" ht="24.2" customHeight="1">
      <c r="B333" s="122"/>
      <c r="C333" s="123" t="s">
        <v>955</v>
      </c>
      <c r="D333" s="123" t="s">
        <v>113</v>
      </c>
      <c r="E333" s="124" t="s">
        <v>956</v>
      </c>
      <c r="F333" s="125" t="s">
        <v>957</v>
      </c>
      <c r="G333" s="126" t="s">
        <v>133</v>
      </c>
      <c r="H333" s="199">
        <v>2</v>
      </c>
      <c r="I333" s="128">
        <v>476</v>
      </c>
      <c r="J333" s="128">
        <f t="shared" si="30"/>
        <v>952</v>
      </c>
      <c r="K333" s="125" t="s">
        <v>117</v>
      </c>
      <c r="L333" s="25"/>
      <c r="M333" s="129" t="s">
        <v>1</v>
      </c>
      <c r="N333" s="130" t="s">
        <v>34</v>
      </c>
      <c r="O333" s="131">
        <v>0</v>
      </c>
      <c r="P333" s="131">
        <f t="shared" si="31"/>
        <v>0</v>
      </c>
      <c r="Q333" s="131">
        <v>0</v>
      </c>
      <c r="R333" s="131">
        <f t="shared" si="32"/>
        <v>0</v>
      </c>
      <c r="S333" s="131">
        <v>0</v>
      </c>
      <c r="T333" s="132">
        <f t="shared" si="33"/>
        <v>0</v>
      </c>
      <c r="AR333" s="133" t="s">
        <v>118</v>
      </c>
      <c r="AT333" s="133" t="s">
        <v>113</v>
      </c>
      <c r="AU333" s="133" t="s">
        <v>76</v>
      </c>
      <c r="AY333" s="13" t="s">
        <v>112</v>
      </c>
      <c r="BE333" s="134">
        <f t="shared" si="34"/>
        <v>952</v>
      </c>
      <c r="BF333" s="134">
        <f t="shared" si="35"/>
        <v>0</v>
      </c>
      <c r="BG333" s="134">
        <f t="shared" si="36"/>
        <v>0</v>
      </c>
      <c r="BH333" s="134">
        <f t="shared" si="37"/>
        <v>0</v>
      </c>
      <c r="BI333" s="134">
        <f t="shared" si="38"/>
        <v>0</v>
      </c>
      <c r="BJ333" s="13" t="s">
        <v>76</v>
      </c>
      <c r="BK333" s="134">
        <f t="shared" si="39"/>
        <v>952</v>
      </c>
      <c r="BL333" s="13" t="s">
        <v>118</v>
      </c>
      <c r="BM333" s="133" t="s">
        <v>958</v>
      </c>
    </row>
    <row r="334" spans="2:65" s="1" customFormat="1" ht="16.5" customHeight="1">
      <c r="B334" s="122"/>
      <c r="C334" s="123" t="s">
        <v>959</v>
      </c>
      <c r="D334" s="123" t="s">
        <v>113</v>
      </c>
      <c r="E334" s="124" t="s">
        <v>960</v>
      </c>
      <c r="F334" s="125" t="s">
        <v>961</v>
      </c>
      <c r="G334" s="126" t="s">
        <v>133</v>
      </c>
      <c r="H334" s="199">
        <v>2</v>
      </c>
      <c r="I334" s="128">
        <v>637</v>
      </c>
      <c r="J334" s="128">
        <f t="shared" si="30"/>
        <v>1274</v>
      </c>
      <c r="K334" s="125" t="s">
        <v>117</v>
      </c>
      <c r="L334" s="25"/>
      <c r="M334" s="129" t="s">
        <v>1</v>
      </c>
      <c r="N334" s="130" t="s">
        <v>34</v>
      </c>
      <c r="O334" s="131">
        <v>0</v>
      </c>
      <c r="P334" s="131">
        <f t="shared" si="31"/>
        <v>0</v>
      </c>
      <c r="Q334" s="131">
        <v>0</v>
      </c>
      <c r="R334" s="131">
        <f t="shared" si="32"/>
        <v>0</v>
      </c>
      <c r="S334" s="131">
        <v>0</v>
      </c>
      <c r="T334" s="132">
        <f t="shared" si="33"/>
        <v>0</v>
      </c>
      <c r="AR334" s="133" t="s">
        <v>118</v>
      </c>
      <c r="AT334" s="133" t="s">
        <v>113</v>
      </c>
      <c r="AU334" s="133" t="s">
        <v>76</v>
      </c>
      <c r="AY334" s="13" t="s">
        <v>112</v>
      </c>
      <c r="BE334" s="134">
        <f t="shared" si="34"/>
        <v>1274</v>
      </c>
      <c r="BF334" s="134">
        <f t="shared" si="35"/>
        <v>0</v>
      </c>
      <c r="BG334" s="134">
        <f t="shared" si="36"/>
        <v>0</v>
      </c>
      <c r="BH334" s="134">
        <f t="shared" si="37"/>
        <v>0</v>
      </c>
      <c r="BI334" s="134">
        <f t="shared" si="38"/>
        <v>0</v>
      </c>
      <c r="BJ334" s="13" t="s">
        <v>76</v>
      </c>
      <c r="BK334" s="134">
        <f t="shared" si="39"/>
        <v>1274</v>
      </c>
      <c r="BL334" s="13" t="s">
        <v>118</v>
      </c>
      <c r="BM334" s="133" t="s">
        <v>962</v>
      </c>
    </row>
    <row r="335" spans="2:65" s="1" customFormat="1" ht="24.2" customHeight="1">
      <c r="B335" s="122"/>
      <c r="C335" s="123" t="s">
        <v>963</v>
      </c>
      <c r="D335" s="123" t="s">
        <v>113</v>
      </c>
      <c r="E335" s="124" t="s">
        <v>964</v>
      </c>
      <c r="F335" s="125" t="s">
        <v>965</v>
      </c>
      <c r="G335" s="126" t="s">
        <v>133</v>
      </c>
      <c r="H335" s="199">
        <v>2</v>
      </c>
      <c r="I335" s="128">
        <v>394</v>
      </c>
      <c r="J335" s="128">
        <f t="shared" si="30"/>
        <v>788</v>
      </c>
      <c r="K335" s="125" t="s">
        <v>117</v>
      </c>
      <c r="L335" s="25"/>
      <c r="M335" s="129" t="s">
        <v>1</v>
      </c>
      <c r="N335" s="130" t="s">
        <v>34</v>
      </c>
      <c r="O335" s="131">
        <v>0</v>
      </c>
      <c r="P335" s="131">
        <f t="shared" si="31"/>
        <v>0</v>
      </c>
      <c r="Q335" s="131">
        <v>0</v>
      </c>
      <c r="R335" s="131">
        <f t="shared" si="32"/>
        <v>0</v>
      </c>
      <c r="S335" s="131">
        <v>0</v>
      </c>
      <c r="T335" s="132">
        <f t="shared" si="33"/>
        <v>0</v>
      </c>
      <c r="AR335" s="133" t="s">
        <v>118</v>
      </c>
      <c r="AT335" s="133" t="s">
        <v>113</v>
      </c>
      <c r="AU335" s="133" t="s">
        <v>76</v>
      </c>
      <c r="AY335" s="13" t="s">
        <v>112</v>
      </c>
      <c r="BE335" s="134">
        <f t="shared" si="34"/>
        <v>788</v>
      </c>
      <c r="BF335" s="134">
        <f t="shared" si="35"/>
        <v>0</v>
      </c>
      <c r="BG335" s="134">
        <f t="shared" si="36"/>
        <v>0</v>
      </c>
      <c r="BH335" s="134">
        <f t="shared" si="37"/>
        <v>0</v>
      </c>
      <c r="BI335" s="134">
        <f t="shared" si="38"/>
        <v>0</v>
      </c>
      <c r="BJ335" s="13" t="s">
        <v>76</v>
      </c>
      <c r="BK335" s="134">
        <f t="shared" si="39"/>
        <v>788</v>
      </c>
      <c r="BL335" s="13" t="s">
        <v>118</v>
      </c>
      <c r="BM335" s="133" t="s">
        <v>966</v>
      </c>
    </row>
    <row r="336" spans="2:65" s="1" customFormat="1" ht="24.2" customHeight="1">
      <c r="B336" s="122"/>
      <c r="C336" s="123" t="s">
        <v>967</v>
      </c>
      <c r="D336" s="123" t="s">
        <v>113</v>
      </c>
      <c r="E336" s="124" t="s">
        <v>968</v>
      </c>
      <c r="F336" s="125" t="s">
        <v>969</v>
      </c>
      <c r="G336" s="126" t="s">
        <v>133</v>
      </c>
      <c r="H336" s="199">
        <v>2</v>
      </c>
      <c r="I336" s="128">
        <v>203</v>
      </c>
      <c r="J336" s="128">
        <f t="shared" si="30"/>
        <v>406</v>
      </c>
      <c r="K336" s="125" t="s">
        <v>117</v>
      </c>
      <c r="L336" s="25"/>
      <c r="M336" s="129" t="s">
        <v>1</v>
      </c>
      <c r="N336" s="130" t="s">
        <v>34</v>
      </c>
      <c r="O336" s="131">
        <v>0</v>
      </c>
      <c r="P336" s="131">
        <f t="shared" si="31"/>
        <v>0</v>
      </c>
      <c r="Q336" s="131">
        <v>0</v>
      </c>
      <c r="R336" s="131">
        <f t="shared" si="32"/>
        <v>0</v>
      </c>
      <c r="S336" s="131">
        <v>0</v>
      </c>
      <c r="T336" s="132">
        <f t="shared" si="33"/>
        <v>0</v>
      </c>
      <c r="AR336" s="133" t="s">
        <v>118</v>
      </c>
      <c r="AT336" s="133" t="s">
        <v>113</v>
      </c>
      <c r="AU336" s="133" t="s">
        <v>76</v>
      </c>
      <c r="AY336" s="13" t="s">
        <v>112</v>
      </c>
      <c r="BE336" s="134">
        <f t="shared" si="34"/>
        <v>406</v>
      </c>
      <c r="BF336" s="134">
        <f t="shared" si="35"/>
        <v>0</v>
      </c>
      <c r="BG336" s="134">
        <f t="shared" si="36"/>
        <v>0</v>
      </c>
      <c r="BH336" s="134">
        <f t="shared" si="37"/>
        <v>0</v>
      </c>
      <c r="BI336" s="134">
        <f t="shared" si="38"/>
        <v>0</v>
      </c>
      <c r="BJ336" s="13" t="s">
        <v>76</v>
      </c>
      <c r="BK336" s="134">
        <f t="shared" si="39"/>
        <v>406</v>
      </c>
      <c r="BL336" s="13" t="s">
        <v>118</v>
      </c>
      <c r="BM336" s="133" t="s">
        <v>970</v>
      </c>
    </row>
    <row r="337" spans="2:65" s="1" customFormat="1" ht="24.2" customHeight="1">
      <c r="B337" s="122"/>
      <c r="C337" s="123" t="s">
        <v>971</v>
      </c>
      <c r="D337" s="123" t="s">
        <v>113</v>
      </c>
      <c r="E337" s="124" t="s">
        <v>972</v>
      </c>
      <c r="F337" s="125" t="s">
        <v>973</v>
      </c>
      <c r="G337" s="126" t="s">
        <v>133</v>
      </c>
      <c r="H337" s="199">
        <v>2</v>
      </c>
      <c r="I337" s="128">
        <v>609</v>
      </c>
      <c r="J337" s="128">
        <f t="shared" si="30"/>
        <v>1218</v>
      </c>
      <c r="K337" s="125" t="s">
        <v>117</v>
      </c>
      <c r="L337" s="25"/>
      <c r="M337" s="129" t="s">
        <v>1</v>
      </c>
      <c r="N337" s="130" t="s">
        <v>34</v>
      </c>
      <c r="O337" s="131">
        <v>0</v>
      </c>
      <c r="P337" s="131">
        <f t="shared" si="31"/>
        <v>0</v>
      </c>
      <c r="Q337" s="131">
        <v>0</v>
      </c>
      <c r="R337" s="131">
        <f t="shared" si="32"/>
        <v>0</v>
      </c>
      <c r="S337" s="131">
        <v>0</v>
      </c>
      <c r="T337" s="132">
        <f t="shared" si="33"/>
        <v>0</v>
      </c>
      <c r="AR337" s="133" t="s">
        <v>118</v>
      </c>
      <c r="AT337" s="133" t="s">
        <v>113</v>
      </c>
      <c r="AU337" s="133" t="s">
        <v>76</v>
      </c>
      <c r="AY337" s="13" t="s">
        <v>112</v>
      </c>
      <c r="BE337" s="134">
        <f t="shared" si="34"/>
        <v>1218</v>
      </c>
      <c r="BF337" s="134">
        <f t="shared" si="35"/>
        <v>0</v>
      </c>
      <c r="BG337" s="134">
        <f t="shared" si="36"/>
        <v>0</v>
      </c>
      <c r="BH337" s="134">
        <f t="shared" si="37"/>
        <v>0</v>
      </c>
      <c r="BI337" s="134">
        <f t="shared" si="38"/>
        <v>0</v>
      </c>
      <c r="BJ337" s="13" t="s">
        <v>76</v>
      </c>
      <c r="BK337" s="134">
        <f t="shared" si="39"/>
        <v>1218</v>
      </c>
      <c r="BL337" s="13" t="s">
        <v>118</v>
      </c>
      <c r="BM337" s="133" t="s">
        <v>974</v>
      </c>
    </row>
    <row r="338" spans="2:65" s="1" customFormat="1" ht="24.2" customHeight="1">
      <c r="B338" s="122"/>
      <c r="C338" s="123" t="s">
        <v>975</v>
      </c>
      <c r="D338" s="123" t="s">
        <v>113</v>
      </c>
      <c r="E338" s="124" t="s">
        <v>976</v>
      </c>
      <c r="F338" s="125" t="s">
        <v>977</v>
      </c>
      <c r="G338" s="126" t="s">
        <v>133</v>
      </c>
      <c r="H338" s="199">
        <v>2</v>
      </c>
      <c r="I338" s="128">
        <v>853</v>
      </c>
      <c r="J338" s="128">
        <f t="shared" si="30"/>
        <v>1706</v>
      </c>
      <c r="K338" s="125" t="s">
        <v>117</v>
      </c>
      <c r="L338" s="25"/>
      <c r="M338" s="129" t="s">
        <v>1</v>
      </c>
      <c r="N338" s="130" t="s">
        <v>34</v>
      </c>
      <c r="O338" s="131">
        <v>0</v>
      </c>
      <c r="P338" s="131">
        <f t="shared" si="31"/>
        <v>0</v>
      </c>
      <c r="Q338" s="131">
        <v>0</v>
      </c>
      <c r="R338" s="131">
        <f t="shared" si="32"/>
        <v>0</v>
      </c>
      <c r="S338" s="131">
        <v>0</v>
      </c>
      <c r="T338" s="132">
        <f t="shared" si="33"/>
        <v>0</v>
      </c>
      <c r="AR338" s="133" t="s">
        <v>118</v>
      </c>
      <c r="AT338" s="133" t="s">
        <v>113</v>
      </c>
      <c r="AU338" s="133" t="s">
        <v>76</v>
      </c>
      <c r="AY338" s="13" t="s">
        <v>112</v>
      </c>
      <c r="BE338" s="134">
        <f t="shared" si="34"/>
        <v>1706</v>
      </c>
      <c r="BF338" s="134">
        <f t="shared" si="35"/>
        <v>0</v>
      </c>
      <c r="BG338" s="134">
        <f t="shared" si="36"/>
        <v>0</v>
      </c>
      <c r="BH338" s="134">
        <f t="shared" si="37"/>
        <v>0</v>
      </c>
      <c r="BI338" s="134">
        <f t="shared" si="38"/>
        <v>0</v>
      </c>
      <c r="BJ338" s="13" t="s">
        <v>76</v>
      </c>
      <c r="BK338" s="134">
        <f t="shared" si="39"/>
        <v>1706</v>
      </c>
      <c r="BL338" s="13" t="s">
        <v>118</v>
      </c>
      <c r="BM338" s="133" t="s">
        <v>978</v>
      </c>
    </row>
    <row r="339" spans="2:65" s="1" customFormat="1" ht="16.5" customHeight="1">
      <c r="B339" s="122"/>
      <c r="C339" s="123" t="s">
        <v>979</v>
      </c>
      <c r="D339" s="123" t="s">
        <v>113</v>
      </c>
      <c r="E339" s="124" t="s">
        <v>980</v>
      </c>
      <c r="F339" s="125" t="s">
        <v>981</v>
      </c>
      <c r="G339" s="126" t="s">
        <v>133</v>
      </c>
      <c r="H339" s="199">
        <v>2</v>
      </c>
      <c r="I339" s="128">
        <v>75.5</v>
      </c>
      <c r="J339" s="128">
        <f t="shared" si="30"/>
        <v>151</v>
      </c>
      <c r="K339" s="125" t="s">
        <v>117</v>
      </c>
      <c r="L339" s="25"/>
      <c r="M339" s="129" t="s">
        <v>1</v>
      </c>
      <c r="N339" s="130" t="s">
        <v>34</v>
      </c>
      <c r="O339" s="131">
        <v>0</v>
      </c>
      <c r="P339" s="131">
        <f t="shared" si="31"/>
        <v>0</v>
      </c>
      <c r="Q339" s="131">
        <v>0</v>
      </c>
      <c r="R339" s="131">
        <f t="shared" si="32"/>
        <v>0</v>
      </c>
      <c r="S339" s="131">
        <v>0</v>
      </c>
      <c r="T339" s="132">
        <f t="shared" si="33"/>
        <v>0</v>
      </c>
      <c r="AR339" s="133" t="s">
        <v>118</v>
      </c>
      <c r="AT339" s="133" t="s">
        <v>113</v>
      </c>
      <c r="AU339" s="133" t="s">
        <v>76</v>
      </c>
      <c r="AY339" s="13" t="s">
        <v>112</v>
      </c>
      <c r="BE339" s="134">
        <f t="shared" si="34"/>
        <v>151</v>
      </c>
      <c r="BF339" s="134">
        <f t="shared" si="35"/>
        <v>0</v>
      </c>
      <c r="BG339" s="134">
        <f t="shared" si="36"/>
        <v>0</v>
      </c>
      <c r="BH339" s="134">
        <f t="shared" si="37"/>
        <v>0</v>
      </c>
      <c r="BI339" s="134">
        <f t="shared" si="38"/>
        <v>0</v>
      </c>
      <c r="BJ339" s="13" t="s">
        <v>76</v>
      </c>
      <c r="BK339" s="134">
        <f t="shared" si="39"/>
        <v>151</v>
      </c>
      <c r="BL339" s="13" t="s">
        <v>118</v>
      </c>
      <c r="BM339" s="133" t="s">
        <v>982</v>
      </c>
    </row>
    <row r="340" spans="2:65" s="1" customFormat="1" ht="16.5" customHeight="1">
      <c r="B340" s="122"/>
      <c r="C340" s="123" t="s">
        <v>983</v>
      </c>
      <c r="D340" s="123" t="s">
        <v>113</v>
      </c>
      <c r="E340" s="124" t="s">
        <v>984</v>
      </c>
      <c r="F340" s="125" t="s">
        <v>985</v>
      </c>
      <c r="G340" s="126" t="s">
        <v>133</v>
      </c>
      <c r="H340" s="199">
        <v>2</v>
      </c>
      <c r="I340" s="128">
        <v>109</v>
      </c>
      <c r="J340" s="128">
        <f t="shared" si="30"/>
        <v>218</v>
      </c>
      <c r="K340" s="125" t="s">
        <v>117</v>
      </c>
      <c r="L340" s="25"/>
      <c r="M340" s="129" t="s">
        <v>1</v>
      </c>
      <c r="N340" s="130" t="s">
        <v>34</v>
      </c>
      <c r="O340" s="131">
        <v>0</v>
      </c>
      <c r="P340" s="131">
        <f t="shared" si="31"/>
        <v>0</v>
      </c>
      <c r="Q340" s="131">
        <v>0</v>
      </c>
      <c r="R340" s="131">
        <f t="shared" si="32"/>
        <v>0</v>
      </c>
      <c r="S340" s="131">
        <v>0</v>
      </c>
      <c r="T340" s="132">
        <f t="shared" si="33"/>
        <v>0</v>
      </c>
      <c r="AR340" s="133" t="s">
        <v>118</v>
      </c>
      <c r="AT340" s="133" t="s">
        <v>113</v>
      </c>
      <c r="AU340" s="133" t="s">
        <v>76</v>
      </c>
      <c r="AY340" s="13" t="s">
        <v>112</v>
      </c>
      <c r="BE340" s="134">
        <f t="shared" si="34"/>
        <v>218</v>
      </c>
      <c r="BF340" s="134">
        <f t="shared" si="35"/>
        <v>0</v>
      </c>
      <c r="BG340" s="134">
        <f t="shared" si="36"/>
        <v>0</v>
      </c>
      <c r="BH340" s="134">
        <f t="shared" si="37"/>
        <v>0</v>
      </c>
      <c r="BI340" s="134">
        <f t="shared" si="38"/>
        <v>0</v>
      </c>
      <c r="BJ340" s="13" t="s">
        <v>76</v>
      </c>
      <c r="BK340" s="134">
        <f t="shared" si="39"/>
        <v>218</v>
      </c>
      <c r="BL340" s="13" t="s">
        <v>118</v>
      </c>
      <c r="BM340" s="133" t="s">
        <v>986</v>
      </c>
    </row>
    <row r="341" spans="2:65" s="1" customFormat="1" ht="16.5" customHeight="1">
      <c r="B341" s="122"/>
      <c r="C341" s="123" t="s">
        <v>987</v>
      </c>
      <c r="D341" s="123" t="s">
        <v>113</v>
      </c>
      <c r="E341" s="124" t="s">
        <v>988</v>
      </c>
      <c r="F341" s="125" t="s">
        <v>989</v>
      </c>
      <c r="G341" s="126" t="s">
        <v>133</v>
      </c>
      <c r="H341" s="199">
        <v>2</v>
      </c>
      <c r="I341" s="128">
        <v>143</v>
      </c>
      <c r="J341" s="128">
        <f t="shared" si="30"/>
        <v>286</v>
      </c>
      <c r="K341" s="125" t="s">
        <v>117</v>
      </c>
      <c r="L341" s="25"/>
      <c r="M341" s="129" t="s">
        <v>1</v>
      </c>
      <c r="N341" s="130" t="s">
        <v>34</v>
      </c>
      <c r="O341" s="131">
        <v>0</v>
      </c>
      <c r="P341" s="131">
        <f t="shared" si="31"/>
        <v>0</v>
      </c>
      <c r="Q341" s="131">
        <v>0</v>
      </c>
      <c r="R341" s="131">
        <f t="shared" si="32"/>
        <v>0</v>
      </c>
      <c r="S341" s="131">
        <v>0</v>
      </c>
      <c r="T341" s="132">
        <f t="shared" si="33"/>
        <v>0</v>
      </c>
      <c r="AR341" s="133" t="s">
        <v>118</v>
      </c>
      <c r="AT341" s="133" t="s">
        <v>113</v>
      </c>
      <c r="AU341" s="133" t="s">
        <v>76</v>
      </c>
      <c r="AY341" s="13" t="s">
        <v>112</v>
      </c>
      <c r="BE341" s="134">
        <f t="shared" si="34"/>
        <v>286</v>
      </c>
      <c r="BF341" s="134">
        <f t="shared" si="35"/>
        <v>0</v>
      </c>
      <c r="BG341" s="134">
        <f t="shared" si="36"/>
        <v>0</v>
      </c>
      <c r="BH341" s="134">
        <f t="shared" si="37"/>
        <v>0</v>
      </c>
      <c r="BI341" s="134">
        <f t="shared" si="38"/>
        <v>0</v>
      </c>
      <c r="BJ341" s="13" t="s">
        <v>76</v>
      </c>
      <c r="BK341" s="134">
        <f t="shared" si="39"/>
        <v>286</v>
      </c>
      <c r="BL341" s="13" t="s">
        <v>118</v>
      </c>
      <c r="BM341" s="133" t="s">
        <v>990</v>
      </c>
    </row>
    <row r="342" spans="2:65" s="1" customFormat="1" ht="37.9" customHeight="1">
      <c r="B342" s="122"/>
      <c r="C342" s="123" t="s">
        <v>991</v>
      </c>
      <c r="D342" s="123" t="s">
        <v>113</v>
      </c>
      <c r="E342" s="124" t="s">
        <v>992</v>
      </c>
      <c r="F342" s="125" t="s">
        <v>993</v>
      </c>
      <c r="G342" s="126" t="s">
        <v>133</v>
      </c>
      <c r="H342" s="199">
        <v>2</v>
      </c>
      <c r="I342" s="128">
        <v>407</v>
      </c>
      <c r="J342" s="128">
        <f t="shared" si="30"/>
        <v>814</v>
      </c>
      <c r="K342" s="125" t="s">
        <v>117</v>
      </c>
      <c r="L342" s="25"/>
      <c r="M342" s="129" t="s">
        <v>1</v>
      </c>
      <c r="N342" s="130" t="s">
        <v>34</v>
      </c>
      <c r="O342" s="131">
        <v>0</v>
      </c>
      <c r="P342" s="131">
        <f t="shared" si="31"/>
        <v>0</v>
      </c>
      <c r="Q342" s="131">
        <v>0</v>
      </c>
      <c r="R342" s="131">
        <f t="shared" si="32"/>
        <v>0</v>
      </c>
      <c r="S342" s="131">
        <v>0</v>
      </c>
      <c r="T342" s="132">
        <f t="shared" si="33"/>
        <v>0</v>
      </c>
      <c r="AR342" s="133" t="s">
        <v>118</v>
      </c>
      <c r="AT342" s="133" t="s">
        <v>113</v>
      </c>
      <c r="AU342" s="133" t="s">
        <v>76</v>
      </c>
      <c r="AY342" s="13" t="s">
        <v>112</v>
      </c>
      <c r="BE342" s="134">
        <f t="shared" si="34"/>
        <v>814</v>
      </c>
      <c r="BF342" s="134">
        <f t="shared" si="35"/>
        <v>0</v>
      </c>
      <c r="BG342" s="134">
        <f t="shared" si="36"/>
        <v>0</v>
      </c>
      <c r="BH342" s="134">
        <f t="shared" si="37"/>
        <v>0</v>
      </c>
      <c r="BI342" s="134">
        <f t="shared" si="38"/>
        <v>0</v>
      </c>
      <c r="BJ342" s="13" t="s">
        <v>76</v>
      </c>
      <c r="BK342" s="134">
        <f t="shared" si="39"/>
        <v>814</v>
      </c>
      <c r="BL342" s="13" t="s">
        <v>118</v>
      </c>
      <c r="BM342" s="133" t="s">
        <v>994</v>
      </c>
    </row>
    <row r="343" spans="2:65" s="1" customFormat="1" ht="24.2" customHeight="1">
      <c r="B343" s="122"/>
      <c r="C343" s="123" t="s">
        <v>995</v>
      </c>
      <c r="D343" s="123" t="s">
        <v>113</v>
      </c>
      <c r="E343" s="124" t="s">
        <v>996</v>
      </c>
      <c r="F343" s="125" t="s">
        <v>997</v>
      </c>
      <c r="G343" s="126" t="s">
        <v>133</v>
      </c>
      <c r="H343" s="199">
        <v>2</v>
      </c>
      <c r="I343" s="128">
        <v>808</v>
      </c>
      <c r="J343" s="128">
        <f t="shared" si="30"/>
        <v>1616</v>
      </c>
      <c r="K343" s="125" t="s">
        <v>117</v>
      </c>
      <c r="L343" s="25"/>
      <c r="M343" s="129" t="s">
        <v>1</v>
      </c>
      <c r="N343" s="130" t="s">
        <v>34</v>
      </c>
      <c r="O343" s="131">
        <v>0</v>
      </c>
      <c r="P343" s="131">
        <f t="shared" si="31"/>
        <v>0</v>
      </c>
      <c r="Q343" s="131">
        <v>0</v>
      </c>
      <c r="R343" s="131">
        <f t="shared" si="32"/>
        <v>0</v>
      </c>
      <c r="S343" s="131">
        <v>0</v>
      </c>
      <c r="T343" s="132">
        <f t="shared" si="33"/>
        <v>0</v>
      </c>
      <c r="AR343" s="133" t="s">
        <v>118</v>
      </c>
      <c r="AT343" s="133" t="s">
        <v>113</v>
      </c>
      <c r="AU343" s="133" t="s">
        <v>76</v>
      </c>
      <c r="AY343" s="13" t="s">
        <v>112</v>
      </c>
      <c r="BE343" s="134">
        <f t="shared" si="34"/>
        <v>1616</v>
      </c>
      <c r="BF343" s="134">
        <f t="shared" si="35"/>
        <v>0</v>
      </c>
      <c r="BG343" s="134">
        <f t="shared" si="36"/>
        <v>0</v>
      </c>
      <c r="BH343" s="134">
        <f t="shared" si="37"/>
        <v>0</v>
      </c>
      <c r="BI343" s="134">
        <f t="shared" si="38"/>
        <v>0</v>
      </c>
      <c r="BJ343" s="13" t="s">
        <v>76</v>
      </c>
      <c r="BK343" s="134">
        <f t="shared" si="39"/>
        <v>1616</v>
      </c>
      <c r="BL343" s="13" t="s">
        <v>118</v>
      </c>
      <c r="BM343" s="133" t="s">
        <v>998</v>
      </c>
    </row>
    <row r="344" spans="2:65" s="1" customFormat="1" ht="24.2" customHeight="1">
      <c r="B344" s="122"/>
      <c r="C344" s="123" t="s">
        <v>999</v>
      </c>
      <c r="D344" s="123" t="s">
        <v>113</v>
      </c>
      <c r="E344" s="124" t="s">
        <v>1000</v>
      </c>
      <c r="F344" s="125" t="s">
        <v>1001</v>
      </c>
      <c r="G344" s="126" t="s">
        <v>133</v>
      </c>
      <c r="H344" s="199">
        <v>2</v>
      </c>
      <c r="I344" s="128">
        <v>1120</v>
      </c>
      <c r="J344" s="128">
        <f t="shared" si="30"/>
        <v>2240</v>
      </c>
      <c r="K344" s="125" t="s">
        <v>117</v>
      </c>
      <c r="L344" s="25"/>
      <c r="M344" s="129" t="s">
        <v>1</v>
      </c>
      <c r="N344" s="130" t="s">
        <v>34</v>
      </c>
      <c r="O344" s="131">
        <v>0</v>
      </c>
      <c r="P344" s="131">
        <f t="shared" si="31"/>
        <v>0</v>
      </c>
      <c r="Q344" s="131">
        <v>0</v>
      </c>
      <c r="R344" s="131">
        <f t="shared" si="32"/>
        <v>0</v>
      </c>
      <c r="S344" s="131">
        <v>0</v>
      </c>
      <c r="T344" s="132">
        <f t="shared" si="33"/>
        <v>0</v>
      </c>
      <c r="AR344" s="133" t="s">
        <v>118</v>
      </c>
      <c r="AT344" s="133" t="s">
        <v>113</v>
      </c>
      <c r="AU344" s="133" t="s">
        <v>76</v>
      </c>
      <c r="AY344" s="13" t="s">
        <v>112</v>
      </c>
      <c r="BE344" s="134">
        <f t="shared" si="34"/>
        <v>2240</v>
      </c>
      <c r="BF344" s="134">
        <f t="shared" si="35"/>
        <v>0</v>
      </c>
      <c r="BG344" s="134">
        <f t="shared" si="36"/>
        <v>0</v>
      </c>
      <c r="BH344" s="134">
        <f t="shared" si="37"/>
        <v>0</v>
      </c>
      <c r="BI344" s="134">
        <f t="shared" si="38"/>
        <v>0</v>
      </c>
      <c r="BJ344" s="13" t="s">
        <v>76</v>
      </c>
      <c r="BK344" s="134">
        <f t="shared" si="39"/>
        <v>2240</v>
      </c>
      <c r="BL344" s="13" t="s">
        <v>118</v>
      </c>
      <c r="BM344" s="133" t="s">
        <v>1002</v>
      </c>
    </row>
    <row r="345" spans="2:65" s="1" customFormat="1" ht="37.9" customHeight="1">
      <c r="B345" s="122"/>
      <c r="C345" s="123" t="s">
        <v>1003</v>
      </c>
      <c r="D345" s="123" t="s">
        <v>113</v>
      </c>
      <c r="E345" s="124" t="s">
        <v>1004</v>
      </c>
      <c r="F345" s="125" t="s">
        <v>1005</v>
      </c>
      <c r="G345" s="126" t="s">
        <v>133</v>
      </c>
      <c r="H345" s="199">
        <v>2</v>
      </c>
      <c r="I345" s="128">
        <v>751</v>
      </c>
      <c r="J345" s="128">
        <f t="shared" si="30"/>
        <v>1502</v>
      </c>
      <c r="K345" s="125" t="s">
        <v>117</v>
      </c>
      <c r="L345" s="25"/>
      <c r="M345" s="129" t="s">
        <v>1</v>
      </c>
      <c r="N345" s="130" t="s">
        <v>34</v>
      </c>
      <c r="O345" s="131">
        <v>0</v>
      </c>
      <c r="P345" s="131">
        <f t="shared" si="31"/>
        <v>0</v>
      </c>
      <c r="Q345" s="131">
        <v>0</v>
      </c>
      <c r="R345" s="131">
        <f t="shared" si="32"/>
        <v>0</v>
      </c>
      <c r="S345" s="131">
        <v>0</v>
      </c>
      <c r="T345" s="132">
        <f t="shared" si="33"/>
        <v>0</v>
      </c>
      <c r="AR345" s="133" t="s">
        <v>118</v>
      </c>
      <c r="AT345" s="133" t="s">
        <v>113</v>
      </c>
      <c r="AU345" s="133" t="s">
        <v>76</v>
      </c>
      <c r="AY345" s="13" t="s">
        <v>112</v>
      </c>
      <c r="BE345" s="134">
        <f t="shared" si="34"/>
        <v>1502</v>
      </c>
      <c r="BF345" s="134">
        <f t="shared" si="35"/>
        <v>0</v>
      </c>
      <c r="BG345" s="134">
        <f t="shared" si="36"/>
        <v>0</v>
      </c>
      <c r="BH345" s="134">
        <f t="shared" si="37"/>
        <v>0</v>
      </c>
      <c r="BI345" s="134">
        <f t="shared" si="38"/>
        <v>0</v>
      </c>
      <c r="BJ345" s="13" t="s">
        <v>76</v>
      </c>
      <c r="BK345" s="134">
        <f t="shared" si="39"/>
        <v>1502</v>
      </c>
      <c r="BL345" s="13" t="s">
        <v>118</v>
      </c>
      <c r="BM345" s="133" t="s">
        <v>1006</v>
      </c>
    </row>
    <row r="346" spans="2:65" s="1" customFormat="1" ht="24.2" customHeight="1">
      <c r="B346" s="122"/>
      <c r="C346" s="123" t="s">
        <v>1007</v>
      </c>
      <c r="D346" s="123" t="s">
        <v>113</v>
      </c>
      <c r="E346" s="124" t="s">
        <v>1008</v>
      </c>
      <c r="F346" s="125" t="s">
        <v>1009</v>
      </c>
      <c r="G346" s="126" t="s">
        <v>133</v>
      </c>
      <c r="H346" s="199">
        <v>2</v>
      </c>
      <c r="I346" s="128">
        <v>985</v>
      </c>
      <c r="J346" s="128">
        <f t="shared" si="30"/>
        <v>1970</v>
      </c>
      <c r="K346" s="125" t="s">
        <v>117</v>
      </c>
      <c r="L346" s="25"/>
      <c r="M346" s="129" t="s">
        <v>1</v>
      </c>
      <c r="N346" s="130" t="s">
        <v>34</v>
      </c>
      <c r="O346" s="131">
        <v>0</v>
      </c>
      <c r="P346" s="131">
        <f t="shared" si="31"/>
        <v>0</v>
      </c>
      <c r="Q346" s="131">
        <v>0</v>
      </c>
      <c r="R346" s="131">
        <f t="shared" si="32"/>
        <v>0</v>
      </c>
      <c r="S346" s="131">
        <v>0</v>
      </c>
      <c r="T346" s="132">
        <f t="shared" si="33"/>
        <v>0</v>
      </c>
      <c r="AR346" s="133" t="s">
        <v>118</v>
      </c>
      <c r="AT346" s="133" t="s">
        <v>113</v>
      </c>
      <c r="AU346" s="133" t="s">
        <v>76</v>
      </c>
      <c r="AY346" s="13" t="s">
        <v>112</v>
      </c>
      <c r="BE346" s="134">
        <f t="shared" si="34"/>
        <v>1970</v>
      </c>
      <c r="BF346" s="134">
        <f t="shared" si="35"/>
        <v>0</v>
      </c>
      <c r="BG346" s="134">
        <f t="shared" si="36"/>
        <v>0</v>
      </c>
      <c r="BH346" s="134">
        <f t="shared" si="37"/>
        <v>0</v>
      </c>
      <c r="BI346" s="134">
        <f t="shared" si="38"/>
        <v>0</v>
      </c>
      <c r="BJ346" s="13" t="s">
        <v>76</v>
      </c>
      <c r="BK346" s="134">
        <f t="shared" si="39"/>
        <v>1970</v>
      </c>
      <c r="BL346" s="13" t="s">
        <v>118</v>
      </c>
      <c r="BM346" s="133" t="s">
        <v>1010</v>
      </c>
    </row>
    <row r="347" spans="2:65" s="1" customFormat="1" ht="24.2" customHeight="1">
      <c r="B347" s="122"/>
      <c r="C347" s="123" t="s">
        <v>1011</v>
      </c>
      <c r="D347" s="123" t="s">
        <v>113</v>
      </c>
      <c r="E347" s="124" t="s">
        <v>1012</v>
      </c>
      <c r="F347" s="125" t="s">
        <v>1013</v>
      </c>
      <c r="G347" s="126" t="s">
        <v>133</v>
      </c>
      <c r="H347" s="199">
        <v>2</v>
      </c>
      <c r="I347" s="128">
        <v>1360</v>
      </c>
      <c r="J347" s="128">
        <f t="shared" si="30"/>
        <v>2720</v>
      </c>
      <c r="K347" s="125" t="s">
        <v>117</v>
      </c>
      <c r="L347" s="25"/>
      <c r="M347" s="129" t="s">
        <v>1</v>
      </c>
      <c r="N347" s="130" t="s">
        <v>34</v>
      </c>
      <c r="O347" s="131">
        <v>0</v>
      </c>
      <c r="P347" s="131">
        <f t="shared" si="31"/>
        <v>0</v>
      </c>
      <c r="Q347" s="131">
        <v>0</v>
      </c>
      <c r="R347" s="131">
        <f t="shared" si="32"/>
        <v>0</v>
      </c>
      <c r="S347" s="131">
        <v>0</v>
      </c>
      <c r="T347" s="132">
        <f t="shared" si="33"/>
        <v>0</v>
      </c>
      <c r="AR347" s="133" t="s">
        <v>118</v>
      </c>
      <c r="AT347" s="133" t="s">
        <v>113</v>
      </c>
      <c r="AU347" s="133" t="s">
        <v>76</v>
      </c>
      <c r="AY347" s="13" t="s">
        <v>112</v>
      </c>
      <c r="BE347" s="134">
        <f t="shared" si="34"/>
        <v>2720</v>
      </c>
      <c r="BF347" s="134">
        <f t="shared" si="35"/>
        <v>0</v>
      </c>
      <c r="BG347" s="134">
        <f t="shared" si="36"/>
        <v>0</v>
      </c>
      <c r="BH347" s="134">
        <f t="shared" si="37"/>
        <v>0</v>
      </c>
      <c r="BI347" s="134">
        <f t="shared" si="38"/>
        <v>0</v>
      </c>
      <c r="BJ347" s="13" t="s">
        <v>76</v>
      </c>
      <c r="BK347" s="134">
        <f t="shared" si="39"/>
        <v>2720</v>
      </c>
      <c r="BL347" s="13" t="s">
        <v>118</v>
      </c>
      <c r="BM347" s="133" t="s">
        <v>1014</v>
      </c>
    </row>
    <row r="348" spans="2:65" s="1" customFormat="1" ht="33" customHeight="1">
      <c r="B348" s="122"/>
      <c r="C348" s="123" t="s">
        <v>1015</v>
      </c>
      <c r="D348" s="123" t="s">
        <v>113</v>
      </c>
      <c r="E348" s="124" t="s">
        <v>1016</v>
      </c>
      <c r="F348" s="125" t="s">
        <v>1017</v>
      </c>
      <c r="G348" s="126" t="s">
        <v>133</v>
      </c>
      <c r="H348" s="199">
        <v>2</v>
      </c>
      <c r="I348" s="128">
        <v>151</v>
      </c>
      <c r="J348" s="128">
        <f t="shared" si="30"/>
        <v>302</v>
      </c>
      <c r="K348" s="125" t="s">
        <v>117</v>
      </c>
      <c r="L348" s="25"/>
      <c r="M348" s="129" t="s">
        <v>1</v>
      </c>
      <c r="N348" s="130" t="s">
        <v>34</v>
      </c>
      <c r="O348" s="131">
        <v>0</v>
      </c>
      <c r="P348" s="131">
        <f t="shared" si="31"/>
        <v>0</v>
      </c>
      <c r="Q348" s="131">
        <v>0</v>
      </c>
      <c r="R348" s="131">
        <f t="shared" si="32"/>
        <v>0</v>
      </c>
      <c r="S348" s="131">
        <v>0</v>
      </c>
      <c r="T348" s="132">
        <f t="shared" si="33"/>
        <v>0</v>
      </c>
      <c r="AR348" s="133" t="s">
        <v>118</v>
      </c>
      <c r="AT348" s="133" t="s">
        <v>113</v>
      </c>
      <c r="AU348" s="133" t="s">
        <v>76</v>
      </c>
      <c r="AY348" s="13" t="s">
        <v>112</v>
      </c>
      <c r="BE348" s="134">
        <f t="shared" si="34"/>
        <v>302</v>
      </c>
      <c r="BF348" s="134">
        <f t="shared" si="35"/>
        <v>0</v>
      </c>
      <c r="BG348" s="134">
        <f t="shared" si="36"/>
        <v>0</v>
      </c>
      <c r="BH348" s="134">
        <f t="shared" si="37"/>
        <v>0</v>
      </c>
      <c r="BI348" s="134">
        <f t="shared" si="38"/>
        <v>0</v>
      </c>
      <c r="BJ348" s="13" t="s">
        <v>76</v>
      </c>
      <c r="BK348" s="134">
        <f t="shared" si="39"/>
        <v>302</v>
      </c>
      <c r="BL348" s="13" t="s">
        <v>118</v>
      </c>
      <c r="BM348" s="133" t="s">
        <v>1018</v>
      </c>
    </row>
    <row r="349" spans="2:65" s="1" customFormat="1" ht="33" customHeight="1">
      <c r="B349" s="122"/>
      <c r="C349" s="123" t="s">
        <v>1019</v>
      </c>
      <c r="D349" s="123" t="s">
        <v>113</v>
      </c>
      <c r="E349" s="124" t="s">
        <v>1020</v>
      </c>
      <c r="F349" s="125" t="s">
        <v>1021</v>
      </c>
      <c r="G349" s="126" t="s">
        <v>133</v>
      </c>
      <c r="H349" s="199">
        <v>2</v>
      </c>
      <c r="I349" s="128">
        <v>327</v>
      </c>
      <c r="J349" s="128">
        <f t="shared" si="30"/>
        <v>654</v>
      </c>
      <c r="K349" s="125" t="s">
        <v>117</v>
      </c>
      <c r="L349" s="25"/>
      <c r="M349" s="129" t="s">
        <v>1</v>
      </c>
      <c r="N349" s="130" t="s">
        <v>34</v>
      </c>
      <c r="O349" s="131">
        <v>0</v>
      </c>
      <c r="P349" s="131">
        <f t="shared" si="31"/>
        <v>0</v>
      </c>
      <c r="Q349" s="131">
        <v>0</v>
      </c>
      <c r="R349" s="131">
        <f t="shared" si="32"/>
        <v>0</v>
      </c>
      <c r="S349" s="131">
        <v>0</v>
      </c>
      <c r="T349" s="132">
        <f t="shared" si="33"/>
        <v>0</v>
      </c>
      <c r="AR349" s="133" t="s">
        <v>118</v>
      </c>
      <c r="AT349" s="133" t="s">
        <v>113</v>
      </c>
      <c r="AU349" s="133" t="s">
        <v>76</v>
      </c>
      <c r="AY349" s="13" t="s">
        <v>112</v>
      </c>
      <c r="BE349" s="134">
        <f t="shared" si="34"/>
        <v>654</v>
      </c>
      <c r="BF349" s="134">
        <f t="shared" si="35"/>
        <v>0</v>
      </c>
      <c r="BG349" s="134">
        <f t="shared" si="36"/>
        <v>0</v>
      </c>
      <c r="BH349" s="134">
        <f t="shared" si="37"/>
        <v>0</v>
      </c>
      <c r="BI349" s="134">
        <f t="shared" si="38"/>
        <v>0</v>
      </c>
      <c r="BJ349" s="13" t="s">
        <v>76</v>
      </c>
      <c r="BK349" s="134">
        <f t="shared" si="39"/>
        <v>654</v>
      </c>
      <c r="BL349" s="13" t="s">
        <v>118</v>
      </c>
      <c r="BM349" s="133" t="s">
        <v>1022</v>
      </c>
    </row>
    <row r="350" spans="2:65" s="1" customFormat="1" ht="33" customHeight="1">
      <c r="B350" s="122"/>
      <c r="C350" s="123" t="s">
        <v>1023</v>
      </c>
      <c r="D350" s="123" t="s">
        <v>113</v>
      </c>
      <c r="E350" s="124" t="s">
        <v>1024</v>
      </c>
      <c r="F350" s="125" t="s">
        <v>1025</v>
      </c>
      <c r="G350" s="126" t="s">
        <v>133</v>
      </c>
      <c r="H350" s="199">
        <v>2</v>
      </c>
      <c r="I350" s="128">
        <v>176</v>
      </c>
      <c r="J350" s="128">
        <f t="shared" si="30"/>
        <v>352</v>
      </c>
      <c r="K350" s="125" t="s">
        <v>117</v>
      </c>
      <c r="L350" s="25"/>
      <c r="M350" s="129" t="s">
        <v>1</v>
      </c>
      <c r="N350" s="130" t="s">
        <v>34</v>
      </c>
      <c r="O350" s="131">
        <v>0</v>
      </c>
      <c r="P350" s="131">
        <f t="shared" si="31"/>
        <v>0</v>
      </c>
      <c r="Q350" s="131">
        <v>0</v>
      </c>
      <c r="R350" s="131">
        <f t="shared" si="32"/>
        <v>0</v>
      </c>
      <c r="S350" s="131">
        <v>0</v>
      </c>
      <c r="T350" s="132">
        <f t="shared" si="33"/>
        <v>0</v>
      </c>
      <c r="AR350" s="133" t="s">
        <v>118</v>
      </c>
      <c r="AT350" s="133" t="s">
        <v>113</v>
      </c>
      <c r="AU350" s="133" t="s">
        <v>76</v>
      </c>
      <c r="AY350" s="13" t="s">
        <v>112</v>
      </c>
      <c r="BE350" s="134">
        <f t="shared" si="34"/>
        <v>352</v>
      </c>
      <c r="BF350" s="134">
        <f t="shared" si="35"/>
        <v>0</v>
      </c>
      <c r="BG350" s="134">
        <f t="shared" si="36"/>
        <v>0</v>
      </c>
      <c r="BH350" s="134">
        <f t="shared" si="37"/>
        <v>0</v>
      </c>
      <c r="BI350" s="134">
        <f t="shared" si="38"/>
        <v>0</v>
      </c>
      <c r="BJ350" s="13" t="s">
        <v>76</v>
      </c>
      <c r="BK350" s="134">
        <f t="shared" si="39"/>
        <v>352</v>
      </c>
      <c r="BL350" s="13" t="s">
        <v>118</v>
      </c>
      <c r="BM350" s="133" t="s">
        <v>1026</v>
      </c>
    </row>
    <row r="351" spans="2:65" s="1" customFormat="1" ht="24.2" customHeight="1">
      <c r="B351" s="122"/>
      <c r="C351" s="123" t="s">
        <v>1027</v>
      </c>
      <c r="D351" s="123" t="s">
        <v>113</v>
      </c>
      <c r="E351" s="124" t="s">
        <v>1028</v>
      </c>
      <c r="F351" s="125" t="s">
        <v>1029</v>
      </c>
      <c r="G351" s="126" t="s">
        <v>133</v>
      </c>
      <c r="H351" s="199">
        <v>2</v>
      </c>
      <c r="I351" s="128">
        <v>393</v>
      </c>
      <c r="J351" s="128">
        <f t="shared" si="30"/>
        <v>786</v>
      </c>
      <c r="K351" s="125" t="s">
        <v>117</v>
      </c>
      <c r="L351" s="25"/>
      <c r="M351" s="129" t="s">
        <v>1</v>
      </c>
      <c r="N351" s="130" t="s">
        <v>34</v>
      </c>
      <c r="O351" s="131">
        <v>0</v>
      </c>
      <c r="P351" s="131">
        <f t="shared" si="31"/>
        <v>0</v>
      </c>
      <c r="Q351" s="131">
        <v>0</v>
      </c>
      <c r="R351" s="131">
        <f t="shared" si="32"/>
        <v>0</v>
      </c>
      <c r="S351" s="131">
        <v>0</v>
      </c>
      <c r="T351" s="132">
        <f t="shared" si="33"/>
        <v>0</v>
      </c>
      <c r="AR351" s="133" t="s">
        <v>118</v>
      </c>
      <c r="AT351" s="133" t="s">
        <v>113</v>
      </c>
      <c r="AU351" s="133" t="s">
        <v>76</v>
      </c>
      <c r="AY351" s="13" t="s">
        <v>112</v>
      </c>
      <c r="BE351" s="134">
        <f t="shared" si="34"/>
        <v>786</v>
      </c>
      <c r="BF351" s="134">
        <f t="shared" si="35"/>
        <v>0</v>
      </c>
      <c r="BG351" s="134">
        <f t="shared" si="36"/>
        <v>0</v>
      </c>
      <c r="BH351" s="134">
        <f t="shared" si="37"/>
        <v>0</v>
      </c>
      <c r="BI351" s="134">
        <f t="shared" si="38"/>
        <v>0</v>
      </c>
      <c r="BJ351" s="13" t="s">
        <v>76</v>
      </c>
      <c r="BK351" s="134">
        <f t="shared" si="39"/>
        <v>786</v>
      </c>
      <c r="BL351" s="13" t="s">
        <v>118</v>
      </c>
      <c r="BM351" s="133" t="s">
        <v>1030</v>
      </c>
    </row>
    <row r="352" spans="2:65" s="1" customFormat="1" ht="33" customHeight="1">
      <c r="B352" s="122"/>
      <c r="C352" s="123" t="s">
        <v>1031</v>
      </c>
      <c r="D352" s="123" t="s">
        <v>113</v>
      </c>
      <c r="E352" s="124" t="s">
        <v>1032</v>
      </c>
      <c r="F352" s="125" t="s">
        <v>1033</v>
      </c>
      <c r="G352" s="126" t="s">
        <v>133</v>
      </c>
      <c r="H352" s="199">
        <v>2</v>
      </c>
      <c r="I352" s="128">
        <v>210</v>
      </c>
      <c r="J352" s="128">
        <f t="shared" si="30"/>
        <v>420</v>
      </c>
      <c r="K352" s="125" t="s">
        <v>117</v>
      </c>
      <c r="L352" s="25"/>
      <c r="M352" s="129" t="s">
        <v>1</v>
      </c>
      <c r="N352" s="130" t="s">
        <v>34</v>
      </c>
      <c r="O352" s="131">
        <v>0</v>
      </c>
      <c r="P352" s="131">
        <f t="shared" si="31"/>
        <v>0</v>
      </c>
      <c r="Q352" s="131">
        <v>0</v>
      </c>
      <c r="R352" s="131">
        <f t="shared" si="32"/>
        <v>0</v>
      </c>
      <c r="S352" s="131">
        <v>0</v>
      </c>
      <c r="T352" s="132">
        <f t="shared" si="33"/>
        <v>0</v>
      </c>
      <c r="AR352" s="133" t="s">
        <v>118</v>
      </c>
      <c r="AT352" s="133" t="s">
        <v>113</v>
      </c>
      <c r="AU352" s="133" t="s">
        <v>76</v>
      </c>
      <c r="AY352" s="13" t="s">
        <v>112</v>
      </c>
      <c r="BE352" s="134">
        <f t="shared" si="34"/>
        <v>420</v>
      </c>
      <c r="BF352" s="134">
        <f t="shared" si="35"/>
        <v>0</v>
      </c>
      <c r="BG352" s="134">
        <f t="shared" si="36"/>
        <v>0</v>
      </c>
      <c r="BH352" s="134">
        <f t="shared" si="37"/>
        <v>0</v>
      </c>
      <c r="BI352" s="134">
        <f t="shared" si="38"/>
        <v>0</v>
      </c>
      <c r="BJ352" s="13" t="s">
        <v>76</v>
      </c>
      <c r="BK352" s="134">
        <f t="shared" si="39"/>
        <v>420</v>
      </c>
      <c r="BL352" s="13" t="s">
        <v>118</v>
      </c>
      <c r="BM352" s="133" t="s">
        <v>1034</v>
      </c>
    </row>
    <row r="353" spans="2:65" s="1" customFormat="1" ht="24.2" customHeight="1">
      <c r="B353" s="122"/>
      <c r="C353" s="123" t="s">
        <v>1035</v>
      </c>
      <c r="D353" s="123" t="s">
        <v>113</v>
      </c>
      <c r="E353" s="124" t="s">
        <v>1036</v>
      </c>
      <c r="F353" s="125" t="s">
        <v>1037</v>
      </c>
      <c r="G353" s="126" t="s">
        <v>133</v>
      </c>
      <c r="H353" s="199">
        <v>2</v>
      </c>
      <c r="I353" s="128">
        <v>503</v>
      </c>
      <c r="J353" s="128">
        <f t="shared" si="30"/>
        <v>1006</v>
      </c>
      <c r="K353" s="125" t="s">
        <v>117</v>
      </c>
      <c r="L353" s="25"/>
      <c r="M353" s="129" t="s">
        <v>1</v>
      </c>
      <c r="N353" s="130" t="s">
        <v>34</v>
      </c>
      <c r="O353" s="131">
        <v>0</v>
      </c>
      <c r="P353" s="131">
        <f t="shared" si="31"/>
        <v>0</v>
      </c>
      <c r="Q353" s="131">
        <v>0</v>
      </c>
      <c r="R353" s="131">
        <f t="shared" si="32"/>
        <v>0</v>
      </c>
      <c r="S353" s="131">
        <v>0</v>
      </c>
      <c r="T353" s="132">
        <f t="shared" si="33"/>
        <v>0</v>
      </c>
      <c r="AR353" s="133" t="s">
        <v>118</v>
      </c>
      <c r="AT353" s="133" t="s">
        <v>113</v>
      </c>
      <c r="AU353" s="133" t="s">
        <v>76</v>
      </c>
      <c r="AY353" s="13" t="s">
        <v>112</v>
      </c>
      <c r="BE353" s="134">
        <f t="shared" si="34"/>
        <v>1006</v>
      </c>
      <c r="BF353" s="134">
        <f t="shared" si="35"/>
        <v>0</v>
      </c>
      <c r="BG353" s="134">
        <f t="shared" si="36"/>
        <v>0</v>
      </c>
      <c r="BH353" s="134">
        <f t="shared" si="37"/>
        <v>0</v>
      </c>
      <c r="BI353" s="134">
        <f t="shared" si="38"/>
        <v>0</v>
      </c>
      <c r="BJ353" s="13" t="s">
        <v>76</v>
      </c>
      <c r="BK353" s="134">
        <f t="shared" si="39"/>
        <v>1006</v>
      </c>
      <c r="BL353" s="13" t="s">
        <v>118</v>
      </c>
      <c r="BM353" s="133" t="s">
        <v>1038</v>
      </c>
    </row>
    <row r="354" spans="2:65" s="1" customFormat="1" ht="33" customHeight="1">
      <c r="B354" s="122"/>
      <c r="C354" s="123" t="s">
        <v>1039</v>
      </c>
      <c r="D354" s="123" t="s">
        <v>113</v>
      </c>
      <c r="E354" s="124" t="s">
        <v>1040</v>
      </c>
      <c r="F354" s="125" t="s">
        <v>1041</v>
      </c>
      <c r="G354" s="126" t="s">
        <v>133</v>
      </c>
      <c r="H354" s="199">
        <v>2</v>
      </c>
      <c r="I354" s="128">
        <v>268</v>
      </c>
      <c r="J354" s="128">
        <f t="shared" si="30"/>
        <v>536</v>
      </c>
      <c r="K354" s="125" t="s">
        <v>117</v>
      </c>
      <c r="L354" s="25"/>
      <c r="M354" s="129" t="s">
        <v>1</v>
      </c>
      <c r="N354" s="130" t="s">
        <v>34</v>
      </c>
      <c r="O354" s="131">
        <v>0</v>
      </c>
      <c r="P354" s="131">
        <f t="shared" si="31"/>
        <v>0</v>
      </c>
      <c r="Q354" s="131">
        <v>0</v>
      </c>
      <c r="R354" s="131">
        <f t="shared" si="32"/>
        <v>0</v>
      </c>
      <c r="S354" s="131">
        <v>0</v>
      </c>
      <c r="T354" s="132">
        <f t="shared" si="33"/>
        <v>0</v>
      </c>
      <c r="AR354" s="133" t="s">
        <v>118</v>
      </c>
      <c r="AT354" s="133" t="s">
        <v>113</v>
      </c>
      <c r="AU354" s="133" t="s">
        <v>76</v>
      </c>
      <c r="AY354" s="13" t="s">
        <v>112</v>
      </c>
      <c r="BE354" s="134">
        <f t="shared" si="34"/>
        <v>536</v>
      </c>
      <c r="BF354" s="134">
        <f t="shared" si="35"/>
        <v>0</v>
      </c>
      <c r="BG354" s="134">
        <f t="shared" si="36"/>
        <v>0</v>
      </c>
      <c r="BH354" s="134">
        <f t="shared" si="37"/>
        <v>0</v>
      </c>
      <c r="BI354" s="134">
        <f t="shared" si="38"/>
        <v>0</v>
      </c>
      <c r="BJ354" s="13" t="s">
        <v>76</v>
      </c>
      <c r="BK354" s="134">
        <f t="shared" si="39"/>
        <v>536</v>
      </c>
      <c r="BL354" s="13" t="s">
        <v>118</v>
      </c>
      <c r="BM354" s="133" t="s">
        <v>1042</v>
      </c>
    </row>
    <row r="355" spans="2:65" s="1" customFormat="1" ht="24.2" customHeight="1">
      <c r="B355" s="122"/>
      <c r="C355" s="123" t="s">
        <v>1043</v>
      </c>
      <c r="D355" s="123" t="s">
        <v>113</v>
      </c>
      <c r="E355" s="124" t="s">
        <v>1044</v>
      </c>
      <c r="F355" s="125" t="s">
        <v>1045</v>
      </c>
      <c r="G355" s="126" t="s">
        <v>133</v>
      </c>
      <c r="H355" s="199">
        <v>2</v>
      </c>
      <c r="I355" s="128">
        <v>673</v>
      </c>
      <c r="J355" s="128">
        <f t="shared" si="30"/>
        <v>1346</v>
      </c>
      <c r="K355" s="125" t="s">
        <v>117</v>
      </c>
      <c r="L355" s="25"/>
      <c r="M355" s="129" t="s">
        <v>1</v>
      </c>
      <c r="N355" s="130" t="s">
        <v>34</v>
      </c>
      <c r="O355" s="131">
        <v>0</v>
      </c>
      <c r="P355" s="131">
        <f t="shared" si="31"/>
        <v>0</v>
      </c>
      <c r="Q355" s="131">
        <v>0</v>
      </c>
      <c r="R355" s="131">
        <f t="shared" si="32"/>
        <v>0</v>
      </c>
      <c r="S355" s="131">
        <v>0</v>
      </c>
      <c r="T355" s="132">
        <f t="shared" si="33"/>
        <v>0</v>
      </c>
      <c r="AR355" s="133" t="s">
        <v>118</v>
      </c>
      <c r="AT355" s="133" t="s">
        <v>113</v>
      </c>
      <c r="AU355" s="133" t="s">
        <v>76</v>
      </c>
      <c r="AY355" s="13" t="s">
        <v>112</v>
      </c>
      <c r="BE355" s="134">
        <f t="shared" si="34"/>
        <v>1346</v>
      </c>
      <c r="BF355" s="134">
        <f t="shared" si="35"/>
        <v>0</v>
      </c>
      <c r="BG355" s="134">
        <f t="shared" si="36"/>
        <v>0</v>
      </c>
      <c r="BH355" s="134">
        <f t="shared" si="37"/>
        <v>0</v>
      </c>
      <c r="BI355" s="134">
        <f t="shared" si="38"/>
        <v>0</v>
      </c>
      <c r="BJ355" s="13" t="s">
        <v>76</v>
      </c>
      <c r="BK355" s="134">
        <f t="shared" si="39"/>
        <v>1346</v>
      </c>
      <c r="BL355" s="13" t="s">
        <v>118</v>
      </c>
      <c r="BM355" s="133" t="s">
        <v>1046</v>
      </c>
    </row>
    <row r="356" spans="2:65" s="1" customFormat="1" ht="37.9" customHeight="1">
      <c r="B356" s="122"/>
      <c r="C356" s="123" t="s">
        <v>1047</v>
      </c>
      <c r="D356" s="123" t="s">
        <v>113</v>
      </c>
      <c r="E356" s="124" t="s">
        <v>1048</v>
      </c>
      <c r="F356" s="125" t="s">
        <v>1049</v>
      </c>
      <c r="G356" s="126" t="s">
        <v>133</v>
      </c>
      <c r="H356" s="199">
        <v>2</v>
      </c>
      <c r="I356" s="128">
        <v>327</v>
      </c>
      <c r="J356" s="128">
        <f t="shared" si="30"/>
        <v>654</v>
      </c>
      <c r="K356" s="125" t="s">
        <v>117</v>
      </c>
      <c r="L356" s="25"/>
      <c r="M356" s="129" t="s">
        <v>1</v>
      </c>
      <c r="N356" s="130" t="s">
        <v>34</v>
      </c>
      <c r="O356" s="131">
        <v>0</v>
      </c>
      <c r="P356" s="131">
        <f t="shared" si="31"/>
        <v>0</v>
      </c>
      <c r="Q356" s="131">
        <v>0</v>
      </c>
      <c r="R356" s="131">
        <f t="shared" si="32"/>
        <v>0</v>
      </c>
      <c r="S356" s="131">
        <v>0</v>
      </c>
      <c r="T356" s="132">
        <f t="shared" si="33"/>
        <v>0</v>
      </c>
      <c r="AR356" s="133" t="s">
        <v>118</v>
      </c>
      <c r="AT356" s="133" t="s">
        <v>113</v>
      </c>
      <c r="AU356" s="133" t="s">
        <v>76</v>
      </c>
      <c r="AY356" s="13" t="s">
        <v>112</v>
      </c>
      <c r="BE356" s="134">
        <f t="shared" si="34"/>
        <v>654</v>
      </c>
      <c r="BF356" s="134">
        <f t="shared" si="35"/>
        <v>0</v>
      </c>
      <c r="BG356" s="134">
        <f t="shared" si="36"/>
        <v>0</v>
      </c>
      <c r="BH356" s="134">
        <f t="shared" si="37"/>
        <v>0</v>
      </c>
      <c r="BI356" s="134">
        <f t="shared" si="38"/>
        <v>0</v>
      </c>
      <c r="BJ356" s="13" t="s">
        <v>76</v>
      </c>
      <c r="BK356" s="134">
        <f t="shared" si="39"/>
        <v>654</v>
      </c>
      <c r="BL356" s="13" t="s">
        <v>118</v>
      </c>
      <c r="BM356" s="133" t="s">
        <v>1050</v>
      </c>
    </row>
    <row r="357" spans="2:65" s="1" customFormat="1" ht="24.2" customHeight="1">
      <c r="B357" s="122"/>
      <c r="C357" s="123" t="s">
        <v>1051</v>
      </c>
      <c r="D357" s="123" t="s">
        <v>113</v>
      </c>
      <c r="E357" s="124" t="s">
        <v>1052</v>
      </c>
      <c r="F357" s="125" t="s">
        <v>1053</v>
      </c>
      <c r="G357" s="126" t="s">
        <v>133</v>
      </c>
      <c r="H357" s="199">
        <v>2</v>
      </c>
      <c r="I357" s="128">
        <v>13.4</v>
      </c>
      <c r="J357" s="128">
        <f t="shared" si="30"/>
        <v>26.8</v>
      </c>
      <c r="K357" s="125" t="s">
        <v>117</v>
      </c>
      <c r="L357" s="25"/>
      <c r="M357" s="129" t="s">
        <v>1</v>
      </c>
      <c r="N357" s="130" t="s">
        <v>34</v>
      </c>
      <c r="O357" s="131">
        <v>0</v>
      </c>
      <c r="P357" s="131">
        <f t="shared" si="31"/>
        <v>0</v>
      </c>
      <c r="Q357" s="131">
        <v>0</v>
      </c>
      <c r="R357" s="131">
        <f t="shared" si="32"/>
        <v>0</v>
      </c>
      <c r="S357" s="131">
        <v>0</v>
      </c>
      <c r="T357" s="132">
        <f t="shared" si="33"/>
        <v>0</v>
      </c>
      <c r="AR357" s="133" t="s">
        <v>118</v>
      </c>
      <c r="AT357" s="133" t="s">
        <v>113</v>
      </c>
      <c r="AU357" s="133" t="s">
        <v>76</v>
      </c>
      <c r="AY357" s="13" t="s">
        <v>112</v>
      </c>
      <c r="BE357" s="134">
        <f t="shared" si="34"/>
        <v>26.8</v>
      </c>
      <c r="BF357" s="134">
        <f t="shared" si="35"/>
        <v>0</v>
      </c>
      <c r="BG357" s="134">
        <f t="shared" si="36"/>
        <v>0</v>
      </c>
      <c r="BH357" s="134">
        <f t="shared" si="37"/>
        <v>0</v>
      </c>
      <c r="BI357" s="134">
        <f t="shared" si="38"/>
        <v>0</v>
      </c>
      <c r="BJ357" s="13" t="s">
        <v>76</v>
      </c>
      <c r="BK357" s="134">
        <f t="shared" si="39"/>
        <v>26.8</v>
      </c>
      <c r="BL357" s="13" t="s">
        <v>118</v>
      </c>
      <c r="BM357" s="133" t="s">
        <v>1054</v>
      </c>
    </row>
    <row r="358" spans="2:65" s="1" customFormat="1" ht="24.2" customHeight="1">
      <c r="B358" s="122"/>
      <c r="C358" s="123" t="s">
        <v>1055</v>
      </c>
      <c r="D358" s="123" t="s">
        <v>113</v>
      </c>
      <c r="E358" s="124" t="s">
        <v>1056</v>
      </c>
      <c r="F358" s="125" t="s">
        <v>1057</v>
      </c>
      <c r="G358" s="126" t="s">
        <v>133</v>
      </c>
      <c r="H358" s="199">
        <v>2</v>
      </c>
      <c r="I358" s="128">
        <v>193</v>
      </c>
      <c r="J358" s="128">
        <f t="shared" si="30"/>
        <v>386</v>
      </c>
      <c r="K358" s="125" t="s">
        <v>117</v>
      </c>
      <c r="L358" s="25"/>
      <c r="M358" s="129" t="s">
        <v>1</v>
      </c>
      <c r="N358" s="130" t="s">
        <v>34</v>
      </c>
      <c r="O358" s="131">
        <v>0</v>
      </c>
      <c r="P358" s="131">
        <f t="shared" si="31"/>
        <v>0</v>
      </c>
      <c r="Q358" s="131">
        <v>0</v>
      </c>
      <c r="R358" s="131">
        <f t="shared" si="32"/>
        <v>0</v>
      </c>
      <c r="S358" s="131">
        <v>0</v>
      </c>
      <c r="T358" s="132">
        <f t="shared" si="33"/>
        <v>0</v>
      </c>
      <c r="AR358" s="133" t="s">
        <v>118</v>
      </c>
      <c r="AT358" s="133" t="s">
        <v>113</v>
      </c>
      <c r="AU358" s="133" t="s">
        <v>76</v>
      </c>
      <c r="AY358" s="13" t="s">
        <v>112</v>
      </c>
      <c r="BE358" s="134">
        <f t="shared" si="34"/>
        <v>386</v>
      </c>
      <c r="BF358" s="134">
        <f t="shared" si="35"/>
        <v>0</v>
      </c>
      <c r="BG358" s="134">
        <f t="shared" si="36"/>
        <v>0</v>
      </c>
      <c r="BH358" s="134">
        <f t="shared" si="37"/>
        <v>0</v>
      </c>
      <c r="BI358" s="134">
        <f t="shared" si="38"/>
        <v>0</v>
      </c>
      <c r="BJ358" s="13" t="s">
        <v>76</v>
      </c>
      <c r="BK358" s="134">
        <f t="shared" si="39"/>
        <v>386</v>
      </c>
      <c r="BL358" s="13" t="s">
        <v>118</v>
      </c>
      <c r="BM358" s="133" t="s">
        <v>1058</v>
      </c>
    </row>
    <row r="359" spans="2:65" s="1" customFormat="1" ht="24.2" customHeight="1">
      <c r="B359" s="122"/>
      <c r="C359" s="123" t="s">
        <v>1059</v>
      </c>
      <c r="D359" s="123" t="s">
        <v>113</v>
      </c>
      <c r="E359" s="124" t="s">
        <v>1060</v>
      </c>
      <c r="F359" s="125" t="s">
        <v>1061</v>
      </c>
      <c r="G359" s="126" t="s">
        <v>133</v>
      </c>
      <c r="H359" s="199">
        <v>2</v>
      </c>
      <c r="I359" s="128">
        <v>235</v>
      </c>
      <c r="J359" s="128">
        <f t="shared" si="30"/>
        <v>470</v>
      </c>
      <c r="K359" s="125" t="s">
        <v>117</v>
      </c>
      <c r="L359" s="25"/>
      <c r="M359" s="129" t="s">
        <v>1</v>
      </c>
      <c r="N359" s="130" t="s">
        <v>34</v>
      </c>
      <c r="O359" s="131">
        <v>0</v>
      </c>
      <c r="P359" s="131">
        <f t="shared" si="31"/>
        <v>0</v>
      </c>
      <c r="Q359" s="131">
        <v>0</v>
      </c>
      <c r="R359" s="131">
        <f t="shared" si="32"/>
        <v>0</v>
      </c>
      <c r="S359" s="131">
        <v>0</v>
      </c>
      <c r="T359" s="132">
        <f t="shared" si="33"/>
        <v>0</v>
      </c>
      <c r="AR359" s="133" t="s">
        <v>118</v>
      </c>
      <c r="AT359" s="133" t="s">
        <v>113</v>
      </c>
      <c r="AU359" s="133" t="s">
        <v>76</v>
      </c>
      <c r="AY359" s="13" t="s">
        <v>112</v>
      </c>
      <c r="BE359" s="134">
        <f t="shared" si="34"/>
        <v>470</v>
      </c>
      <c r="BF359" s="134">
        <f t="shared" si="35"/>
        <v>0</v>
      </c>
      <c r="BG359" s="134">
        <f t="shared" si="36"/>
        <v>0</v>
      </c>
      <c r="BH359" s="134">
        <f t="shared" si="37"/>
        <v>0</v>
      </c>
      <c r="BI359" s="134">
        <f t="shared" si="38"/>
        <v>0</v>
      </c>
      <c r="BJ359" s="13" t="s">
        <v>76</v>
      </c>
      <c r="BK359" s="134">
        <f t="shared" si="39"/>
        <v>470</v>
      </c>
      <c r="BL359" s="13" t="s">
        <v>118</v>
      </c>
      <c r="BM359" s="133" t="s">
        <v>1062</v>
      </c>
    </row>
    <row r="360" spans="2:65" s="1" customFormat="1" ht="33" customHeight="1">
      <c r="B360" s="122"/>
      <c r="C360" s="123" t="s">
        <v>1063</v>
      </c>
      <c r="D360" s="123" t="s">
        <v>113</v>
      </c>
      <c r="E360" s="124" t="s">
        <v>1064</v>
      </c>
      <c r="F360" s="125" t="s">
        <v>1065</v>
      </c>
      <c r="G360" s="126" t="s">
        <v>133</v>
      </c>
      <c r="H360" s="199">
        <v>2</v>
      </c>
      <c r="I360" s="128">
        <v>451</v>
      </c>
      <c r="J360" s="128">
        <f t="shared" si="30"/>
        <v>902</v>
      </c>
      <c r="K360" s="125" t="s">
        <v>117</v>
      </c>
      <c r="L360" s="25"/>
      <c r="M360" s="129" t="s">
        <v>1</v>
      </c>
      <c r="N360" s="130" t="s">
        <v>34</v>
      </c>
      <c r="O360" s="131">
        <v>0</v>
      </c>
      <c r="P360" s="131">
        <f t="shared" si="31"/>
        <v>0</v>
      </c>
      <c r="Q360" s="131">
        <v>0</v>
      </c>
      <c r="R360" s="131">
        <f t="shared" si="32"/>
        <v>0</v>
      </c>
      <c r="S360" s="131">
        <v>0</v>
      </c>
      <c r="T360" s="132">
        <f t="shared" si="33"/>
        <v>0</v>
      </c>
      <c r="AR360" s="133" t="s">
        <v>118</v>
      </c>
      <c r="AT360" s="133" t="s">
        <v>113</v>
      </c>
      <c r="AU360" s="133" t="s">
        <v>76</v>
      </c>
      <c r="AY360" s="13" t="s">
        <v>112</v>
      </c>
      <c r="BE360" s="134">
        <f t="shared" si="34"/>
        <v>902</v>
      </c>
      <c r="BF360" s="134">
        <f t="shared" si="35"/>
        <v>0</v>
      </c>
      <c r="BG360" s="134">
        <f t="shared" si="36"/>
        <v>0</v>
      </c>
      <c r="BH360" s="134">
        <f t="shared" si="37"/>
        <v>0</v>
      </c>
      <c r="BI360" s="134">
        <f t="shared" si="38"/>
        <v>0</v>
      </c>
      <c r="BJ360" s="13" t="s">
        <v>76</v>
      </c>
      <c r="BK360" s="134">
        <f t="shared" si="39"/>
        <v>902</v>
      </c>
      <c r="BL360" s="13" t="s">
        <v>118</v>
      </c>
      <c r="BM360" s="133" t="s">
        <v>1066</v>
      </c>
    </row>
    <row r="361" spans="2:65" s="1" customFormat="1" ht="33" customHeight="1">
      <c r="B361" s="122"/>
      <c r="C361" s="123" t="s">
        <v>1067</v>
      </c>
      <c r="D361" s="123" t="s">
        <v>113</v>
      </c>
      <c r="E361" s="124" t="s">
        <v>1068</v>
      </c>
      <c r="F361" s="125" t="s">
        <v>1069</v>
      </c>
      <c r="G361" s="126" t="s">
        <v>133</v>
      </c>
      <c r="H361" s="199">
        <v>2</v>
      </c>
      <c r="I361" s="128">
        <v>584</v>
      </c>
      <c r="J361" s="128">
        <f t="shared" si="30"/>
        <v>1168</v>
      </c>
      <c r="K361" s="125" t="s">
        <v>117</v>
      </c>
      <c r="L361" s="25"/>
      <c r="M361" s="129" t="s">
        <v>1</v>
      </c>
      <c r="N361" s="130" t="s">
        <v>34</v>
      </c>
      <c r="O361" s="131">
        <v>0</v>
      </c>
      <c r="P361" s="131">
        <f t="shared" si="31"/>
        <v>0</v>
      </c>
      <c r="Q361" s="131">
        <v>0</v>
      </c>
      <c r="R361" s="131">
        <f t="shared" si="32"/>
        <v>0</v>
      </c>
      <c r="S361" s="131">
        <v>0</v>
      </c>
      <c r="T361" s="132">
        <f t="shared" si="33"/>
        <v>0</v>
      </c>
      <c r="AR361" s="133" t="s">
        <v>118</v>
      </c>
      <c r="AT361" s="133" t="s">
        <v>113</v>
      </c>
      <c r="AU361" s="133" t="s">
        <v>76</v>
      </c>
      <c r="AY361" s="13" t="s">
        <v>112</v>
      </c>
      <c r="BE361" s="134">
        <f t="shared" si="34"/>
        <v>1168</v>
      </c>
      <c r="BF361" s="134">
        <f t="shared" si="35"/>
        <v>0</v>
      </c>
      <c r="BG361" s="134">
        <f t="shared" si="36"/>
        <v>0</v>
      </c>
      <c r="BH361" s="134">
        <f t="shared" si="37"/>
        <v>0</v>
      </c>
      <c r="BI361" s="134">
        <f t="shared" si="38"/>
        <v>0</v>
      </c>
      <c r="BJ361" s="13" t="s">
        <v>76</v>
      </c>
      <c r="BK361" s="134">
        <f t="shared" si="39"/>
        <v>1168</v>
      </c>
      <c r="BL361" s="13" t="s">
        <v>118</v>
      </c>
      <c r="BM361" s="133" t="s">
        <v>1070</v>
      </c>
    </row>
    <row r="362" spans="2:65" s="1" customFormat="1" ht="33" customHeight="1">
      <c r="B362" s="122"/>
      <c r="C362" s="123" t="s">
        <v>1071</v>
      </c>
      <c r="D362" s="123" t="s">
        <v>113</v>
      </c>
      <c r="E362" s="124" t="s">
        <v>1072</v>
      </c>
      <c r="F362" s="125" t="s">
        <v>1073</v>
      </c>
      <c r="G362" s="126" t="s">
        <v>133</v>
      </c>
      <c r="H362" s="199">
        <v>2</v>
      </c>
      <c r="I362" s="128">
        <v>781</v>
      </c>
      <c r="J362" s="128">
        <f t="shared" si="30"/>
        <v>1562</v>
      </c>
      <c r="K362" s="125" t="s">
        <v>117</v>
      </c>
      <c r="L362" s="25"/>
      <c r="M362" s="129" t="s">
        <v>1</v>
      </c>
      <c r="N362" s="130" t="s">
        <v>34</v>
      </c>
      <c r="O362" s="131">
        <v>0</v>
      </c>
      <c r="P362" s="131">
        <f t="shared" si="31"/>
        <v>0</v>
      </c>
      <c r="Q362" s="131">
        <v>0</v>
      </c>
      <c r="R362" s="131">
        <f t="shared" si="32"/>
        <v>0</v>
      </c>
      <c r="S362" s="131">
        <v>0</v>
      </c>
      <c r="T362" s="132">
        <f t="shared" si="33"/>
        <v>0</v>
      </c>
      <c r="AR362" s="133" t="s">
        <v>118</v>
      </c>
      <c r="AT362" s="133" t="s">
        <v>113</v>
      </c>
      <c r="AU362" s="133" t="s">
        <v>76</v>
      </c>
      <c r="AY362" s="13" t="s">
        <v>112</v>
      </c>
      <c r="BE362" s="134">
        <f t="shared" si="34"/>
        <v>1562</v>
      </c>
      <c r="BF362" s="134">
        <f t="shared" si="35"/>
        <v>0</v>
      </c>
      <c r="BG362" s="134">
        <f t="shared" si="36"/>
        <v>0</v>
      </c>
      <c r="BH362" s="134">
        <f t="shared" si="37"/>
        <v>0</v>
      </c>
      <c r="BI362" s="134">
        <f t="shared" si="38"/>
        <v>0</v>
      </c>
      <c r="BJ362" s="13" t="s">
        <v>76</v>
      </c>
      <c r="BK362" s="134">
        <f t="shared" si="39"/>
        <v>1562</v>
      </c>
      <c r="BL362" s="13" t="s">
        <v>118</v>
      </c>
      <c r="BM362" s="133" t="s">
        <v>1074</v>
      </c>
    </row>
    <row r="363" spans="2:65" s="1" customFormat="1" ht="33" customHeight="1">
      <c r="B363" s="122"/>
      <c r="C363" s="123" t="s">
        <v>1075</v>
      </c>
      <c r="D363" s="123" t="s">
        <v>113</v>
      </c>
      <c r="E363" s="124" t="s">
        <v>1076</v>
      </c>
      <c r="F363" s="125" t="s">
        <v>1077</v>
      </c>
      <c r="G363" s="126" t="s">
        <v>133</v>
      </c>
      <c r="H363" s="199">
        <v>2</v>
      </c>
      <c r="I363" s="128">
        <v>1510</v>
      </c>
      <c r="J363" s="128">
        <f t="shared" si="30"/>
        <v>3020</v>
      </c>
      <c r="K363" s="125" t="s">
        <v>117</v>
      </c>
      <c r="L363" s="25"/>
      <c r="M363" s="129" t="s">
        <v>1</v>
      </c>
      <c r="N363" s="130" t="s">
        <v>34</v>
      </c>
      <c r="O363" s="131">
        <v>0</v>
      </c>
      <c r="P363" s="131">
        <f t="shared" si="31"/>
        <v>0</v>
      </c>
      <c r="Q363" s="131">
        <v>0</v>
      </c>
      <c r="R363" s="131">
        <f t="shared" si="32"/>
        <v>0</v>
      </c>
      <c r="S363" s="131">
        <v>0</v>
      </c>
      <c r="T363" s="132">
        <f t="shared" si="33"/>
        <v>0</v>
      </c>
      <c r="AR363" s="133" t="s">
        <v>118</v>
      </c>
      <c r="AT363" s="133" t="s">
        <v>113</v>
      </c>
      <c r="AU363" s="133" t="s">
        <v>76</v>
      </c>
      <c r="AY363" s="13" t="s">
        <v>112</v>
      </c>
      <c r="BE363" s="134">
        <f t="shared" si="34"/>
        <v>3020</v>
      </c>
      <c r="BF363" s="134">
        <f t="shared" si="35"/>
        <v>0</v>
      </c>
      <c r="BG363" s="134">
        <f t="shared" si="36"/>
        <v>0</v>
      </c>
      <c r="BH363" s="134">
        <f t="shared" si="37"/>
        <v>0</v>
      </c>
      <c r="BI363" s="134">
        <f t="shared" si="38"/>
        <v>0</v>
      </c>
      <c r="BJ363" s="13" t="s">
        <v>76</v>
      </c>
      <c r="BK363" s="134">
        <f t="shared" si="39"/>
        <v>3020</v>
      </c>
      <c r="BL363" s="13" t="s">
        <v>118</v>
      </c>
      <c r="BM363" s="133" t="s">
        <v>1078</v>
      </c>
    </row>
    <row r="364" spans="2:65" s="1" customFormat="1" ht="33" customHeight="1">
      <c r="B364" s="122"/>
      <c r="C364" s="123" t="s">
        <v>1079</v>
      </c>
      <c r="D364" s="123" t="s">
        <v>113</v>
      </c>
      <c r="E364" s="124" t="s">
        <v>1080</v>
      </c>
      <c r="F364" s="125" t="s">
        <v>1081</v>
      </c>
      <c r="G364" s="126" t="s">
        <v>133</v>
      </c>
      <c r="H364" s="199">
        <v>2</v>
      </c>
      <c r="I364" s="128">
        <v>2100</v>
      </c>
      <c r="J364" s="128">
        <f t="shared" si="30"/>
        <v>4200</v>
      </c>
      <c r="K364" s="125" t="s">
        <v>117</v>
      </c>
      <c r="L364" s="25"/>
      <c r="M364" s="129" t="s">
        <v>1</v>
      </c>
      <c r="N364" s="130" t="s">
        <v>34</v>
      </c>
      <c r="O364" s="131">
        <v>0</v>
      </c>
      <c r="P364" s="131">
        <f t="shared" si="31"/>
        <v>0</v>
      </c>
      <c r="Q364" s="131">
        <v>0</v>
      </c>
      <c r="R364" s="131">
        <f t="shared" si="32"/>
        <v>0</v>
      </c>
      <c r="S364" s="131">
        <v>0</v>
      </c>
      <c r="T364" s="132">
        <f t="shared" si="33"/>
        <v>0</v>
      </c>
      <c r="AR364" s="133" t="s">
        <v>118</v>
      </c>
      <c r="AT364" s="133" t="s">
        <v>113</v>
      </c>
      <c r="AU364" s="133" t="s">
        <v>76</v>
      </c>
      <c r="AY364" s="13" t="s">
        <v>112</v>
      </c>
      <c r="BE364" s="134">
        <f t="shared" si="34"/>
        <v>4200</v>
      </c>
      <c r="BF364" s="134">
        <f t="shared" si="35"/>
        <v>0</v>
      </c>
      <c r="BG364" s="134">
        <f t="shared" si="36"/>
        <v>0</v>
      </c>
      <c r="BH364" s="134">
        <f t="shared" si="37"/>
        <v>0</v>
      </c>
      <c r="BI364" s="134">
        <f t="shared" si="38"/>
        <v>0</v>
      </c>
      <c r="BJ364" s="13" t="s">
        <v>76</v>
      </c>
      <c r="BK364" s="134">
        <f t="shared" si="39"/>
        <v>4200</v>
      </c>
      <c r="BL364" s="13" t="s">
        <v>118</v>
      </c>
      <c r="BM364" s="133" t="s">
        <v>1082</v>
      </c>
    </row>
    <row r="365" spans="2:65" s="1" customFormat="1" ht="24.2" customHeight="1">
      <c r="B365" s="122"/>
      <c r="C365" s="123" t="s">
        <v>1083</v>
      </c>
      <c r="D365" s="123" t="s">
        <v>113</v>
      </c>
      <c r="E365" s="124" t="s">
        <v>1084</v>
      </c>
      <c r="F365" s="125" t="s">
        <v>1085</v>
      </c>
      <c r="G365" s="126" t="s">
        <v>133</v>
      </c>
      <c r="H365" s="199">
        <v>2</v>
      </c>
      <c r="I365" s="128">
        <v>268</v>
      </c>
      <c r="J365" s="128">
        <f t="shared" si="30"/>
        <v>536</v>
      </c>
      <c r="K365" s="125" t="s">
        <v>117</v>
      </c>
      <c r="L365" s="25"/>
      <c r="M365" s="129" t="s">
        <v>1</v>
      </c>
      <c r="N365" s="130" t="s">
        <v>34</v>
      </c>
      <c r="O365" s="131">
        <v>0</v>
      </c>
      <c r="P365" s="131">
        <f t="shared" si="31"/>
        <v>0</v>
      </c>
      <c r="Q365" s="131">
        <v>0</v>
      </c>
      <c r="R365" s="131">
        <f t="shared" si="32"/>
        <v>0</v>
      </c>
      <c r="S365" s="131">
        <v>0</v>
      </c>
      <c r="T365" s="132">
        <f t="shared" si="33"/>
        <v>0</v>
      </c>
      <c r="AR365" s="133" t="s">
        <v>118</v>
      </c>
      <c r="AT365" s="133" t="s">
        <v>113</v>
      </c>
      <c r="AU365" s="133" t="s">
        <v>76</v>
      </c>
      <c r="AY365" s="13" t="s">
        <v>112</v>
      </c>
      <c r="BE365" s="134">
        <f t="shared" si="34"/>
        <v>536</v>
      </c>
      <c r="BF365" s="134">
        <f t="shared" si="35"/>
        <v>0</v>
      </c>
      <c r="BG365" s="134">
        <f t="shared" si="36"/>
        <v>0</v>
      </c>
      <c r="BH365" s="134">
        <f t="shared" si="37"/>
        <v>0</v>
      </c>
      <c r="BI365" s="134">
        <f t="shared" si="38"/>
        <v>0</v>
      </c>
      <c r="BJ365" s="13" t="s">
        <v>76</v>
      </c>
      <c r="BK365" s="134">
        <f t="shared" si="39"/>
        <v>536</v>
      </c>
      <c r="BL365" s="13" t="s">
        <v>118</v>
      </c>
      <c r="BM365" s="133" t="s">
        <v>1086</v>
      </c>
    </row>
    <row r="366" spans="2:65" s="1" customFormat="1" ht="16.5" customHeight="1">
      <c r="B366" s="122"/>
      <c r="C366" s="123" t="s">
        <v>1087</v>
      </c>
      <c r="D366" s="123" t="s">
        <v>113</v>
      </c>
      <c r="E366" s="124" t="s">
        <v>1088</v>
      </c>
      <c r="F366" s="125" t="s">
        <v>1089</v>
      </c>
      <c r="G366" s="126" t="s">
        <v>133</v>
      </c>
      <c r="H366" s="199">
        <v>2</v>
      </c>
      <c r="I366" s="128">
        <v>412</v>
      </c>
      <c r="J366" s="128">
        <f t="shared" si="30"/>
        <v>824</v>
      </c>
      <c r="K366" s="125" t="s">
        <v>117</v>
      </c>
      <c r="L366" s="25"/>
      <c r="M366" s="129" t="s">
        <v>1</v>
      </c>
      <c r="N366" s="130" t="s">
        <v>34</v>
      </c>
      <c r="O366" s="131">
        <v>0</v>
      </c>
      <c r="P366" s="131">
        <f t="shared" si="31"/>
        <v>0</v>
      </c>
      <c r="Q366" s="131">
        <v>0</v>
      </c>
      <c r="R366" s="131">
        <f t="shared" si="32"/>
        <v>0</v>
      </c>
      <c r="S366" s="131">
        <v>0</v>
      </c>
      <c r="T366" s="132">
        <f t="shared" si="33"/>
        <v>0</v>
      </c>
      <c r="AR366" s="133" t="s">
        <v>118</v>
      </c>
      <c r="AT366" s="133" t="s">
        <v>113</v>
      </c>
      <c r="AU366" s="133" t="s">
        <v>76</v>
      </c>
      <c r="AY366" s="13" t="s">
        <v>112</v>
      </c>
      <c r="BE366" s="134">
        <f t="shared" si="34"/>
        <v>824</v>
      </c>
      <c r="BF366" s="134">
        <f t="shared" si="35"/>
        <v>0</v>
      </c>
      <c r="BG366" s="134">
        <f t="shared" si="36"/>
        <v>0</v>
      </c>
      <c r="BH366" s="134">
        <f t="shared" si="37"/>
        <v>0</v>
      </c>
      <c r="BI366" s="134">
        <f t="shared" si="38"/>
        <v>0</v>
      </c>
      <c r="BJ366" s="13" t="s">
        <v>76</v>
      </c>
      <c r="BK366" s="134">
        <f t="shared" si="39"/>
        <v>824</v>
      </c>
      <c r="BL366" s="13" t="s">
        <v>118</v>
      </c>
      <c r="BM366" s="133" t="s">
        <v>1090</v>
      </c>
    </row>
    <row r="367" spans="2:65" s="1" customFormat="1" ht="16.5" customHeight="1">
      <c r="B367" s="122"/>
      <c r="C367" s="123" t="s">
        <v>1091</v>
      </c>
      <c r="D367" s="123" t="s">
        <v>113</v>
      </c>
      <c r="E367" s="124" t="s">
        <v>1092</v>
      </c>
      <c r="F367" s="125" t="s">
        <v>1093</v>
      </c>
      <c r="G367" s="126" t="s">
        <v>133</v>
      </c>
      <c r="H367" s="199">
        <v>2</v>
      </c>
      <c r="I367" s="128">
        <v>319</v>
      </c>
      <c r="J367" s="128">
        <f t="shared" si="30"/>
        <v>638</v>
      </c>
      <c r="K367" s="125" t="s">
        <v>117</v>
      </c>
      <c r="L367" s="25"/>
      <c r="M367" s="129" t="s">
        <v>1</v>
      </c>
      <c r="N367" s="130" t="s">
        <v>34</v>
      </c>
      <c r="O367" s="131">
        <v>0</v>
      </c>
      <c r="P367" s="131">
        <f t="shared" si="31"/>
        <v>0</v>
      </c>
      <c r="Q367" s="131">
        <v>0</v>
      </c>
      <c r="R367" s="131">
        <f t="shared" si="32"/>
        <v>0</v>
      </c>
      <c r="S367" s="131">
        <v>0</v>
      </c>
      <c r="T367" s="132">
        <f t="shared" si="33"/>
        <v>0</v>
      </c>
      <c r="AR367" s="133" t="s">
        <v>118</v>
      </c>
      <c r="AT367" s="133" t="s">
        <v>113</v>
      </c>
      <c r="AU367" s="133" t="s">
        <v>76</v>
      </c>
      <c r="AY367" s="13" t="s">
        <v>112</v>
      </c>
      <c r="BE367" s="134">
        <f t="shared" si="34"/>
        <v>638</v>
      </c>
      <c r="BF367" s="134">
        <f t="shared" si="35"/>
        <v>0</v>
      </c>
      <c r="BG367" s="134">
        <f t="shared" si="36"/>
        <v>0</v>
      </c>
      <c r="BH367" s="134">
        <f t="shared" si="37"/>
        <v>0</v>
      </c>
      <c r="BI367" s="134">
        <f t="shared" si="38"/>
        <v>0</v>
      </c>
      <c r="BJ367" s="13" t="s">
        <v>76</v>
      </c>
      <c r="BK367" s="134">
        <f t="shared" si="39"/>
        <v>638</v>
      </c>
      <c r="BL367" s="13" t="s">
        <v>118</v>
      </c>
      <c r="BM367" s="133" t="s">
        <v>1094</v>
      </c>
    </row>
    <row r="368" spans="2:65" s="1" customFormat="1" ht="16.5" customHeight="1">
      <c r="B368" s="122"/>
      <c r="C368" s="123" t="s">
        <v>1095</v>
      </c>
      <c r="D368" s="123" t="s">
        <v>113</v>
      </c>
      <c r="E368" s="124" t="s">
        <v>1096</v>
      </c>
      <c r="F368" s="125" t="s">
        <v>1097</v>
      </c>
      <c r="G368" s="126" t="s">
        <v>133</v>
      </c>
      <c r="H368" s="199">
        <v>2</v>
      </c>
      <c r="I368" s="128">
        <v>382</v>
      </c>
      <c r="J368" s="128">
        <f t="shared" si="30"/>
        <v>764</v>
      </c>
      <c r="K368" s="125" t="s">
        <v>117</v>
      </c>
      <c r="L368" s="25"/>
      <c r="M368" s="129" t="s">
        <v>1</v>
      </c>
      <c r="N368" s="130" t="s">
        <v>34</v>
      </c>
      <c r="O368" s="131">
        <v>0</v>
      </c>
      <c r="P368" s="131">
        <f t="shared" si="31"/>
        <v>0</v>
      </c>
      <c r="Q368" s="131">
        <v>0</v>
      </c>
      <c r="R368" s="131">
        <f t="shared" si="32"/>
        <v>0</v>
      </c>
      <c r="S368" s="131">
        <v>0</v>
      </c>
      <c r="T368" s="132">
        <f t="shared" si="33"/>
        <v>0</v>
      </c>
      <c r="AR368" s="133" t="s">
        <v>118</v>
      </c>
      <c r="AT368" s="133" t="s">
        <v>113</v>
      </c>
      <c r="AU368" s="133" t="s">
        <v>76</v>
      </c>
      <c r="AY368" s="13" t="s">
        <v>112</v>
      </c>
      <c r="BE368" s="134">
        <f t="shared" si="34"/>
        <v>764</v>
      </c>
      <c r="BF368" s="134">
        <f t="shared" si="35"/>
        <v>0</v>
      </c>
      <c r="BG368" s="134">
        <f t="shared" si="36"/>
        <v>0</v>
      </c>
      <c r="BH368" s="134">
        <f t="shared" si="37"/>
        <v>0</v>
      </c>
      <c r="BI368" s="134">
        <f t="shared" si="38"/>
        <v>0</v>
      </c>
      <c r="BJ368" s="13" t="s">
        <v>76</v>
      </c>
      <c r="BK368" s="134">
        <f t="shared" si="39"/>
        <v>764</v>
      </c>
      <c r="BL368" s="13" t="s">
        <v>118</v>
      </c>
      <c r="BM368" s="133" t="s">
        <v>1098</v>
      </c>
    </row>
    <row r="369" spans="2:65" s="1" customFormat="1" ht="16.5" customHeight="1">
      <c r="B369" s="122"/>
      <c r="C369" s="123" t="s">
        <v>1099</v>
      </c>
      <c r="D369" s="123" t="s">
        <v>113</v>
      </c>
      <c r="E369" s="124" t="s">
        <v>1100</v>
      </c>
      <c r="F369" s="125" t="s">
        <v>1101</v>
      </c>
      <c r="G369" s="126" t="s">
        <v>133</v>
      </c>
      <c r="H369" s="199">
        <v>2</v>
      </c>
      <c r="I369" s="128">
        <v>230</v>
      </c>
      <c r="J369" s="128">
        <f t="shared" si="30"/>
        <v>460</v>
      </c>
      <c r="K369" s="125" t="s">
        <v>117</v>
      </c>
      <c r="L369" s="25"/>
      <c r="M369" s="129" t="s">
        <v>1</v>
      </c>
      <c r="N369" s="130" t="s">
        <v>34</v>
      </c>
      <c r="O369" s="131">
        <v>0</v>
      </c>
      <c r="P369" s="131">
        <f t="shared" si="31"/>
        <v>0</v>
      </c>
      <c r="Q369" s="131">
        <v>0</v>
      </c>
      <c r="R369" s="131">
        <f t="shared" si="32"/>
        <v>0</v>
      </c>
      <c r="S369" s="131">
        <v>0</v>
      </c>
      <c r="T369" s="132">
        <f t="shared" si="33"/>
        <v>0</v>
      </c>
      <c r="AR369" s="133" t="s">
        <v>118</v>
      </c>
      <c r="AT369" s="133" t="s">
        <v>113</v>
      </c>
      <c r="AU369" s="133" t="s">
        <v>76</v>
      </c>
      <c r="AY369" s="13" t="s">
        <v>112</v>
      </c>
      <c r="BE369" s="134">
        <f t="shared" si="34"/>
        <v>460</v>
      </c>
      <c r="BF369" s="134">
        <f t="shared" si="35"/>
        <v>0</v>
      </c>
      <c r="BG369" s="134">
        <f t="shared" si="36"/>
        <v>0</v>
      </c>
      <c r="BH369" s="134">
        <f t="shared" si="37"/>
        <v>0</v>
      </c>
      <c r="BI369" s="134">
        <f t="shared" si="38"/>
        <v>0</v>
      </c>
      <c r="BJ369" s="13" t="s">
        <v>76</v>
      </c>
      <c r="BK369" s="134">
        <f t="shared" si="39"/>
        <v>460</v>
      </c>
      <c r="BL369" s="13" t="s">
        <v>118</v>
      </c>
      <c r="BM369" s="133" t="s">
        <v>1102</v>
      </c>
    </row>
    <row r="370" spans="2:65" s="1" customFormat="1" ht="24.2" customHeight="1">
      <c r="B370" s="122"/>
      <c r="C370" s="123" t="s">
        <v>1103</v>
      </c>
      <c r="D370" s="123" t="s">
        <v>113</v>
      </c>
      <c r="E370" s="124" t="s">
        <v>1104</v>
      </c>
      <c r="F370" s="125" t="s">
        <v>1105</v>
      </c>
      <c r="G370" s="126" t="s">
        <v>133</v>
      </c>
      <c r="H370" s="199">
        <v>2</v>
      </c>
      <c r="I370" s="128">
        <v>17.600000000000001</v>
      </c>
      <c r="J370" s="128">
        <f t="shared" si="30"/>
        <v>35.200000000000003</v>
      </c>
      <c r="K370" s="125" t="s">
        <v>117</v>
      </c>
      <c r="L370" s="25"/>
      <c r="M370" s="129" t="s">
        <v>1</v>
      </c>
      <c r="N370" s="130" t="s">
        <v>34</v>
      </c>
      <c r="O370" s="131">
        <v>0</v>
      </c>
      <c r="P370" s="131">
        <f t="shared" si="31"/>
        <v>0</v>
      </c>
      <c r="Q370" s="131">
        <v>0</v>
      </c>
      <c r="R370" s="131">
        <f t="shared" si="32"/>
        <v>0</v>
      </c>
      <c r="S370" s="131">
        <v>0</v>
      </c>
      <c r="T370" s="132">
        <f t="shared" si="33"/>
        <v>0</v>
      </c>
      <c r="AR370" s="133" t="s">
        <v>118</v>
      </c>
      <c r="AT370" s="133" t="s">
        <v>113</v>
      </c>
      <c r="AU370" s="133" t="s">
        <v>76</v>
      </c>
      <c r="AY370" s="13" t="s">
        <v>112</v>
      </c>
      <c r="BE370" s="134">
        <f t="shared" si="34"/>
        <v>35.200000000000003</v>
      </c>
      <c r="BF370" s="134">
        <f t="shared" si="35"/>
        <v>0</v>
      </c>
      <c r="BG370" s="134">
        <f t="shared" si="36"/>
        <v>0</v>
      </c>
      <c r="BH370" s="134">
        <f t="shared" si="37"/>
        <v>0</v>
      </c>
      <c r="BI370" s="134">
        <f t="shared" si="38"/>
        <v>0</v>
      </c>
      <c r="BJ370" s="13" t="s">
        <v>76</v>
      </c>
      <c r="BK370" s="134">
        <f t="shared" si="39"/>
        <v>35.200000000000003</v>
      </c>
      <c r="BL370" s="13" t="s">
        <v>118</v>
      </c>
      <c r="BM370" s="133" t="s">
        <v>1106</v>
      </c>
    </row>
    <row r="371" spans="2:65" s="1" customFormat="1" ht="24.2" customHeight="1">
      <c r="B371" s="122"/>
      <c r="C371" s="123" t="s">
        <v>1107</v>
      </c>
      <c r="D371" s="123" t="s">
        <v>113</v>
      </c>
      <c r="E371" s="124" t="s">
        <v>1108</v>
      </c>
      <c r="F371" s="125" t="s">
        <v>1109</v>
      </c>
      <c r="G371" s="126" t="s">
        <v>133</v>
      </c>
      <c r="H371" s="199">
        <v>2</v>
      </c>
      <c r="I371" s="128">
        <v>99</v>
      </c>
      <c r="J371" s="128">
        <f t="shared" si="30"/>
        <v>198</v>
      </c>
      <c r="K371" s="125" t="s">
        <v>117</v>
      </c>
      <c r="L371" s="25"/>
      <c r="M371" s="129" t="s">
        <v>1</v>
      </c>
      <c r="N371" s="130" t="s">
        <v>34</v>
      </c>
      <c r="O371" s="131">
        <v>0</v>
      </c>
      <c r="P371" s="131">
        <f t="shared" si="31"/>
        <v>0</v>
      </c>
      <c r="Q371" s="131">
        <v>0</v>
      </c>
      <c r="R371" s="131">
        <f t="shared" si="32"/>
        <v>0</v>
      </c>
      <c r="S371" s="131">
        <v>0</v>
      </c>
      <c r="T371" s="132">
        <f t="shared" si="33"/>
        <v>0</v>
      </c>
      <c r="AR371" s="133" t="s">
        <v>118</v>
      </c>
      <c r="AT371" s="133" t="s">
        <v>113</v>
      </c>
      <c r="AU371" s="133" t="s">
        <v>76</v>
      </c>
      <c r="AY371" s="13" t="s">
        <v>112</v>
      </c>
      <c r="BE371" s="134">
        <f t="shared" si="34"/>
        <v>198</v>
      </c>
      <c r="BF371" s="134">
        <f t="shared" si="35"/>
        <v>0</v>
      </c>
      <c r="BG371" s="134">
        <f t="shared" si="36"/>
        <v>0</v>
      </c>
      <c r="BH371" s="134">
        <f t="shared" si="37"/>
        <v>0</v>
      </c>
      <c r="BI371" s="134">
        <f t="shared" si="38"/>
        <v>0</v>
      </c>
      <c r="BJ371" s="13" t="s">
        <v>76</v>
      </c>
      <c r="BK371" s="134">
        <f t="shared" si="39"/>
        <v>198</v>
      </c>
      <c r="BL371" s="13" t="s">
        <v>118</v>
      </c>
      <c r="BM371" s="133" t="s">
        <v>1110</v>
      </c>
    </row>
    <row r="372" spans="2:65" s="1" customFormat="1" ht="24.2" customHeight="1">
      <c r="B372" s="122"/>
      <c r="C372" s="123" t="s">
        <v>1111</v>
      </c>
      <c r="D372" s="123" t="s">
        <v>113</v>
      </c>
      <c r="E372" s="124" t="s">
        <v>1112</v>
      </c>
      <c r="F372" s="125" t="s">
        <v>1113</v>
      </c>
      <c r="G372" s="126" t="s">
        <v>133</v>
      </c>
      <c r="H372" s="199">
        <v>2</v>
      </c>
      <c r="I372" s="128">
        <v>132</v>
      </c>
      <c r="J372" s="128">
        <f t="shared" si="30"/>
        <v>264</v>
      </c>
      <c r="K372" s="125" t="s">
        <v>117</v>
      </c>
      <c r="L372" s="25"/>
      <c r="M372" s="129" t="s">
        <v>1</v>
      </c>
      <c r="N372" s="130" t="s">
        <v>34</v>
      </c>
      <c r="O372" s="131">
        <v>0</v>
      </c>
      <c r="P372" s="131">
        <f t="shared" si="31"/>
        <v>0</v>
      </c>
      <c r="Q372" s="131">
        <v>0</v>
      </c>
      <c r="R372" s="131">
        <f t="shared" si="32"/>
        <v>0</v>
      </c>
      <c r="S372" s="131">
        <v>0</v>
      </c>
      <c r="T372" s="132">
        <f t="shared" si="33"/>
        <v>0</v>
      </c>
      <c r="AR372" s="133" t="s">
        <v>118</v>
      </c>
      <c r="AT372" s="133" t="s">
        <v>113</v>
      </c>
      <c r="AU372" s="133" t="s">
        <v>76</v>
      </c>
      <c r="AY372" s="13" t="s">
        <v>112</v>
      </c>
      <c r="BE372" s="134">
        <f t="shared" si="34"/>
        <v>264</v>
      </c>
      <c r="BF372" s="134">
        <f t="shared" si="35"/>
        <v>0</v>
      </c>
      <c r="BG372" s="134">
        <f t="shared" si="36"/>
        <v>0</v>
      </c>
      <c r="BH372" s="134">
        <f t="shared" si="37"/>
        <v>0</v>
      </c>
      <c r="BI372" s="134">
        <f t="shared" si="38"/>
        <v>0</v>
      </c>
      <c r="BJ372" s="13" t="s">
        <v>76</v>
      </c>
      <c r="BK372" s="134">
        <f t="shared" si="39"/>
        <v>264</v>
      </c>
      <c r="BL372" s="13" t="s">
        <v>118</v>
      </c>
      <c r="BM372" s="133" t="s">
        <v>1114</v>
      </c>
    </row>
    <row r="373" spans="2:65" s="1" customFormat="1" ht="24.2" customHeight="1">
      <c r="B373" s="122"/>
      <c r="C373" s="123" t="s">
        <v>1115</v>
      </c>
      <c r="D373" s="123" t="s">
        <v>113</v>
      </c>
      <c r="E373" s="124" t="s">
        <v>1116</v>
      </c>
      <c r="F373" s="125" t="s">
        <v>1117</v>
      </c>
      <c r="G373" s="126" t="s">
        <v>133</v>
      </c>
      <c r="H373" s="199">
        <v>2</v>
      </c>
      <c r="I373" s="128">
        <v>268</v>
      </c>
      <c r="J373" s="128">
        <f t="shared" si="30"/>
        <v>536</v>
      </c>
      <c r="K373" s="125" t="s">
        <v>117</v>
      </c>
      <c r="L373" s="25"/>
      <c r="M373" s="129" t="s">
        <v>1</v>
      </c>
      <c r="N373" s="130" t="s">
        <v>34</v>
      </c>
      <c r="O373" s="131">
        <v>0</v>
      </c>
      <c r="P373" s="131">
        <f t="shared" si="31"/>
        <v>0</v>
      </c>
      <c r="Q373" s="131">
        <v>0</v>
      </c>
      <c r="R373" s="131">
        <f t="shared" si="32"/>
        <v>0</v>
      </c>
      <c r="S373" s="131">
        <v>0</v>
      </c>
      <c r="T373" s="132">
        <f t="shared" si="33"/>
        <v>0</v>
      </c>
      <c r="AR373" s="133" t="s">
        <v>118</v>
      </c>
      <c r="AT373" s="133" t="s">
        <v>113</v>
      </c>
      <c r="AU373" s="133" t="s">
        <v>76</v>
      </c>
      <c r="AY373" s="13" t="s">
        <v>112</v>
      </c>
      <c r="BE373" s="134">
        <f t="shared" si="34"/>
        <v>536</v>
      </c>
      <c r="BF373" s="134">
        <f t="shared" si="35"/>
        <v>0</v>
      </c>
      <c r="BG373" s="134">
        <f t="shared" si="36"/>
        <v>0</v>
      </c>
      <c r="BH373" s="134">
        <f t="shared" si="37"/>
        <v>0</v>
      </c>
      <c r="BI373" s="134">
        <f t="shared" si="38"/>
        <v>0</v>
      </c>
      <c r="BJ373" s="13" t="s">
        <v>76</v>
      </c>
      <c r="BK373" s="134">
        <f t="shared" si="39"/>
        <v>536</v>
      </c>
      <c r="BL373" s="13" t="s">
        <v>118</v>
      </c>
      <c r="BM373" s="133" t="s">
        <v>1118</v>
      </c>
    </row>
    <row r="374" spans="2:65" s="1" customFormat="1" ht="49.15" customHeight="1">
      <c r="B374" s="122"/>
      <c r="C374" s="123" t="s">
        <v>1119</v>
      </c>
      <c r="D374" s="123" t="s">
        <v>113</v>
      </c>
      <c r="E374" s="124" t="s">
        <v>1120</v>
      </c>
      <c r="F374" s="125" t="s">
        <v>1121</v>
      </c>
      <c r="G374" s="126" t="s">
        <v>133</v>
      </c>
      <c r="H374" s="199">
        <v>2</v>
      </c>
      <c r="I374" s="128">
        <v>562</v>
      </c>
      <c r="J374" s="128">
        <f t="shared" si="30"/>
        <v>1124</v>
      </c>
      <c r="K374" s="125" t="s">
        <v>117</v>
      </c>
      <c r="L374" s="25"/>
      <c r="M374" s="129" t="s">
        <v>1</v>
      </c>
      <c r="N374" s="130" t="s">
        <v>34</v>
      </c>
      <c r="O374" s="131">
        <v>0</v>
      </c>
      <c r="P374" s="131">
        <f t="shared" si="31"/>
        <v>0</v>
      </c>
      <c r="Q374" s="131">
        <v>0</v>
      </c>
      <c r="R374" s="131">
        <f t="shared" si="32"/>
        <v>0</v>
      </c>
      <c r="S374" s="131">
        <v>0</v>
      </c>
      <c r="T374" s="132">
        <f t="shared" si="33"/>
        <v>0</v>
      </c>
      <c r="AR374" s="133" t="s">
        <v>118</v>
      </c>
      <c r="AT374" s="133" t="s">
        <v>113</v>
      </c>
      <c r="AU374" s="133" t="s">
        <v>76</v>
      </c>
      <c r="AY374" s="13" t="s">
        <v>112</v>
      </c>
      <c r="BE374" s="134">
        <f t="shared" si="34"/>
        <v>1124</v>
      </c>
      <c r="BF374" s="134">
        <f t="shared" si="35"/>
        <v>0</v>
      </c>
      <c r="BG374" s="134">
        <f t="shared" si="36"/>
        <v>0</v>
      </c>
      <c r="BH374" s="134">
        <f t="shared" si="37"/>
        <v>0</v>
      </c>
      <c r="BI374" s="134">
        <f t="shared" si="38"/>
        <v>0</v>
      </c>
      <c r="BJ374" s="13" t="s">
        <v>76</v>
      </c>
      <c r="BK374" s="134">
        <f t="shared" si="39"/>
        <v>1124</v>
      </c>
      <c r="BL374" s="13" t="s">
        <v>118</v>
      </c>
      <c r="BM374" s="133" t="s">
        <v>1122</v>
      </c>
    </row>
    <row r="375" spans="2:65" s="1" customFormat="1" ht="24.2" customHeight="1">
      <c r="B375" s="122"/>
      <c r="C375" s="123" t="s">
        <v>1123</v>
      </c>
      <c r="D375" s="123" t="s">
        <v>113</v>
      </c>
      <c r="E375" s="124" t="s">
        <v>1124</v>
      </c>
      <c r="F375" s="125" t="s">
        <v>1125</v>
      </c>
      <c r="G375" s="126" t="s">
        <v>133</v>
      </c>
      <c r="H375" s="199">
        <v>2</v>
      </c>
      <c r="I375" s="128">
        <v>388</v>
      </c>
      <c r="J375" s="128">
        <f t="shared" si="30"/>
        <v>776</v>
      </c>
      <c r="K375" s="125" t="s">
        <v>117</v>
      </c>
      <c r="L375" s="25"/>
      <c r="M375" s="129" t="s">
        <v>1</v>
      </c>
      <c r="N375" s="130" t="s">
        <v>34</v>
      </c>
      <c r="O375" s="131">
        <v>0</v>
      </c>
      <c r="P375" s="131">
        <f t="shared" si="31"/>
        <v>0</v>
      </c>
      <c r="Q375" s="131">
        <v>0</v>
      </c>
      <c r="R375" s="131">
        <f t="shared" si="32"/>
        <v>0</v>
      </c>
      <c r="S375" s="131">
        <v>0</v>
      </c>
      <c r="T375" s="132">
        <f t="shared" si="33"/>
        <v>0</v>
      </c>
      <c r="AR375" s="133" t="s">
        <v>118</v>
      </c>
      <c r="AT375" s="133" t="s">
        <v>113</v>
      </c>
      <c r="AU375" s="133" t="s">
        <v>76</v>
      </c>
      <c r="AY375" s="13" t="s">
        <v>112</v>
      </c>
      <c r="BE375" s="134">
        <f t="shared" si="34"/>
        <v>776</v>
      </c>
      <c r="BF375" s="134">
        <f t="shared" si="35"/>
        <v>0</v>
      </c>
      <c r="BG375" s="134">
        <f t="shared" si="36"/>
        <v>0</v>
      </c>
      <c r="BH375" s="134">
        <f t="shared" si="37"/>
        <v>0</v>
      </c>
      <c r="BI375" s="134">
        <f t="shared" si="38"/>
        <v>0</v>
      </c>
      <c r="BJ375" s="13" t="s">
        <v>76</v>
      </c>
      <c r="BK375" s="134">
        <f t="shared" si="39"/>
        <v>776</v>
      </c>
      <c r="BL375" s="13" t="s">
        <v>118</v>
      </c>
      <c r="BM375" s="133" t="s">
        <v>1126</v>
      </c>
    </row>
    <row r="376" spans="2:65" s="1" customFormat="1" ht="24.2" customHeight="1">
      <c r="B376" s="122"/>
      <c r="C376" s="123" t="s">
        <v>1127</v>
      </c>
      <c r="D376" s="123" t="s">
        <v>113</v>
      </c>
      <c r="E376" s="124" t="s">
        <v>1128</v>
      </c>
      <c r="F376" s="125" t="s">
        <v>1129</v>
      </c>
      <c r="G376" s="126" t="s">
        <v>133</v>
      </c>
      <c r="H376" s="199">
        <v>4</v>
      </c>
      <c r="I376" s="128">
        <v>319</v>
      </c>
      <c r="J376" s="128">
        <f t="shared" si="30"/>
        <v>1276</v>
      </c>
      <c r="K376" s="125" t="s">
        <v>117</v>
      </c>
      <c r="L376" s="25"/>
      <c r="M376" s="129" t="s">
        <v>1</v>
      </c>
      <c r="N376" s="130" t="s">
        <v>34</v>
      </c>
      <c r="O376" s="131">
        <v>0</v>
      </c>
      <c r="P376" s="131">
        <f t="shared" si="31"/>
        <v>0</v>
      </c>
      <c r="Q376" s="131">
        <v>0</v>
      </c>
      <c r="R376" s="131">
        <f t="shared" si="32"/>
        <v>0</v>
      </c>
      <c r="S376" s="131">
        <v>0</v>
      </c>
      <c r="T376" s="132">
        <f t="shared" si="33"/>
        <v>0</v>
      </c>
      <c r="AR376" s="133" t="s">
        <v>118</v>
      </c>
      <c r="AT376" s="133" t="s">
        <v>113</v>
      </c>
      <c r="AU376" s="133" t="s">
        <v>76</v>
      </c>
      <c r="AY376" s="13" t="s">
        <v>112</v>
      </c>
      <c r="BE376" s="134">
        <f t="shared" si="34"/>
        <v>1276</v>
      </c>
      <c r="BF376" s="134">
        <f t="shared" si="35"/>
        <v>0</v>
      </c>
      <c r="BG376" s="134">
        <f t="shared" si="36"/>
        <v>0</v>
      </c>
      <c r="BH376" s="134">
        <f t="shared" si="37"/>
        <v>0</v>
      </c>
      <c r="BI376" s="134">
        <f t="shared" si="38"/>
        <v>0</v>
      </c>
      <c r="BJ376" s="13" t="s">
        <v>76</v>
      </c>
      <c r="BK376" s="134">
        <f t="shared" si="39"/>
        <v>1276</v>
      </c>
      <c r="BL376" s="13" t="s">
        <v>118</v>
      </c>
      <c r="BM376" s="133" t="s">
        <v>1130</v>
      </c>
    </row>
    <row r="377" spans="2:65" s="1" customFormat="1" ht="24.2" customHeight="1">
      <c r="B377" s="122"/>
      <c r="C377" s="123" t="s">
        <v>1131</v>
      </c>
      <c r="D377" s="123" t="s">
        <v>113</v>
      </c>
      <c r="E377" s="124" t="s">
        <v>1132</v>
      </c>
      <c r="F377" s="125" t="s">
        <v>1133</v>
      </c>
      <c r="G377" s="126" t="s">
        <v>133</v>
      </c>
      <c r="H377" s="199">
        <v>2</v>
      </c>
      <c r="I377" s="128">
        <v>417</v>
      </c>
      <c r="J377" s="128">
        <f t="shared" si="30"/>
        <v>834</v>
      </c>
      <c r="K377" s="125" t="s">
        <v>117</v>
      </c>
      <c r="L377" s="25"/>
      <c r="M377" s="129" t="s">
        <v>1</v>
      </c>
      <c r="N377" s="130" t="s">
        <v>34</v>
      </c>
      <c r="O377" s="131">
        <v>0</v>
      </c>
      <c r="P377" s="131">
        <f t="shared" si="31"/>
        <v>0</v>
      </c>
      <c r="Q377" s="131">
        <v>0</v>
      </c>
      <c r="R377" s="131">
        <f t="shared" si="32"/>
        <v>0</v>
      </c>
      <c r="S377" s="131">
        <v>0</v>
      </c>
      <c r="T377" s="132">
        <f t="shared" si="33"/>
        <v>0</v>
      </c>
      <c r="AR377" s="133" t="s">
        <v>118</v>
      </c>
      <c r="AT377" s="133" t="s">
        <v>113</v>
      </c>
      <c r="AU377" s="133" t="s">
        <v>76</v>
      </c>
      <c r="AY377" s="13" t="s">
        <v>112</v>
      </c>
      <c r="BE377" s="134">
        <f t="shared" si="34"/>
        <v>834</v>
      </c>
      <c r="BF377" s="134">
        <f t="shared" si="35"/>
        <v>0</v>
      </c>
      <c r="BG377" s="134">
        <f t="shared" si="36"/>
        <v>0</v>
      </c>
      <c r="BH377" s="134">
        <f t="shared" si="37"/>
        <v>0</v>
      </c>
      <c r="BI377" s="134">
        <f t="shared" si="38"/>
        <v>0</v>
      </c>
      <c r="BJ377" s="13" t="s">
        <v>76</v>
      </c>
      <c r="BK377" s="134">
        <f t="shared" si="39"/>
        <v>834</v>
      </c>
      <c r="BL377" s="13" t="s">
        <v>118</v>
      </c>
      <c r="BM377" s="133" t="s">
        <v>1134</v>
      </c>
    </row>
    <row r="378" spans="2:65" s="1" customFormat="1" ht="24.2" customHeight="1">
      <c r="B378" s="122"/>
      <c r="C378" s="123" t="s">
        <v>1135</v>
      </c>
      <c r="D378" s="123" t="s">
        <v>113</v>
      </c>
      <c r="E378" s="124" t="s">
        <v>1136</v>
      </c>
      <c r="F378" s="125" t="s">
        <v>1137</v>
      </c>
      <c r="G378" s="126" t="s">
        <v>133</v>
      </c>
      <c r="H378" s="199">
        <v>2</v>
      </c>
      <c r="I378" s="128">
        <v>3480</v>
      </c>
      <c r="J378" s="128">
        <f t="shared" si="30"/>
        <v>6960</v>
      </c>
      <c r="K378" s="125" t="s">
        <v>117</v>
      </c>
      <c r="L378" s="25"/>
      <c r="M378" s="129" t="s">
        <v>1</v>
      </c>
      <c r="N378" s="130" t="s">
        <v>34</v>
      </c>
      <c r="O378" s="131">
        <v>0</v>
      </c>
      <c r="P378" s="131">
        <f t="shared" si="31"/>
        <v>0</v>
      </c>
      <c r="Q378" s="131">
        <v>0</v>
      </c>
      <c r="R378" s="131">
        <f t="shared" si="32"/>
        <v>0</v>
      </c>
      <c r="S378" s="131">
        <v>0</v>
      </c>
      <c r="T378" s="132">
        <f t="shared" si="33"/>
        <v>0</v>
      </c>
      <c r="AR378" s="133" t="s">
        <v>118</v>
      </c>
      <c r="AT378" s="133" t="s">
        <v>113</v>
      </c>
      <c r="AU378" s="133" t="s">
        <v>76</v>
      </c>
      <c r="AY378" s="13" t="s">
        <v>112</v>
      </c>
      <c r="BE378" s="134">
        <f t="shared" si="34"/>
        <v>6960</v>
      </c>
      <c r="BF378" s="134">
        <f t="shared" si="35"/>
        <v>0</v>
      </c>
      <c r="BG378" s="134">
        <f t="shared" si="36"/>
        <v>0</v>
      </c>
      <c r="BH378" s="134">
        <f t="shared" si="37"/>
        <v>0</v>
      </c>
      <c r="BI378" s="134">
        <f t="shared" si="38"/>
        <v>0</v>
      </c>
      <c r="BJ378" s="13" t="s">
        <v>76</v>
      </c>
      <c r="BK378" s="134">
        <f t="shared" si="39"/>
        <v>6960</v>
      </c>
      <c r="BL378" s="13" t="s">
        <v>118</v>
      </c>
      <c r="BM378" s="133" t="s">
        <v>1138</v>
      </c>
    </row>
    <row r="379" spans="2:65" s="1" customFormat="1" ht="16.5" customHeight="1">
      <c r="B379" s="122"/>
      <c r="C379" s="123" t="s">
        <v>1139</v>
      </c>
      <c r="D379" s="123" t="s">
        <v>113</v>
      </c>
      <c r="E379" s="124" t="s">
        <v>1140</v>
      </c>
      <c r="F379" s="125" t="s">
        <v>1141</v>
      </c>
      <c r="G379" s="126" t="s">
        <v>133</v>
      </c>
      <c r="H379" s="199">
        <v>10</v>
      </c>
      <c r="I379" s="128">
        <v>227</v>
      </c>
      <c r="J379" s="128">
        <f t="shared" ref="J379:J442" si="40">ROUND(I379*H379,2)</f>
        <v>2270</v>
      </c>
      <c r="K379" s="125" t="s">
        <v>117</v>
      </c>
      <c r="L379" s="25"/>
      <c r="M379" s="129" t="s">
        <v>1</v>
      </c>
      <c r="N379" s="130" t="s">
        <v>34</v>
      </c>
      <c r="O379" s="131">
        <v>0</v>
      </c>
      <c r="P379" s="131">
        <f t="shared" ref="P379:P442" si="41">O379*H379</f>
        <v>0</v>
      </c>
      <c r="Q379" s="131">
        <v>0</v>
      </c>
      <c r="R379" s="131">
        <f t="shared" ref="R379:R442" si="42">Q379*H379</f>
        <v>0</v>
      </c>
      <c r="S379" s="131">
        <v>0</v>
      </c>
      <c r="T379" s="132">
        <f t="shared" ref="T379:T442" si="43">S379*H379</f>
        <v>0</v>
      </c>
      <c r="AR379" s="133" t="s">
        <v>118</v>
      </c>
      <c r="AT379" s="133" t="s">
        <v>113</v>
      </c>
      <c r="AU379" s="133" t="s">
        <v>76</v>
      </c>
      <c r="AY379" s="13" t="s">
        <v>112</v>
      </c>
      <c r="BE379" s="134">
        <f t="shared" ref="BE379:BE442" si="44">IF(N379="základní",J379,0)</f>
        <v>2270</v>
      </c>
      <c r="BF379" s="134">
        <f t="shared" ref="BF379:BF442" si="45">IF(N379="snížená",J379,0)</f>
        <v>0</v>
      </c>
      <c r="BG379" s="134">
        <f t="shared" ref="BG379:BG442" si="46">IF(N379="zákl. přenesená",J379,0)</f>
        <v>0</v>
      </c>
      <c r="BH379" s="134">
        <f t="shared" ref="BH379:BH442" si="47">IF(N379="sníž. přenesená",J379,0)</f>
        <v>0</v>
      </c>
      <c r="BI379" s="134">
        <f t="shared" ref="BI379:BI442" si="48">IF(N379="nulová",J379,0)</f>
        <v>0</v>
      </c>
      <c r="BJ379" s="13" t="s">
        <v>76</v>
      </c>
      <c r="BK379" s="134">
        <f t="shared" ref="BK379:BK442" si="49">ROUND(I379*H379,2)</f>
        <v>2270</v>
      </c>
      <c r="BL379" s="13" t="s">
        <v>118</v>
      </c>
      <c r="BM379" s="133" t="s">
        <v>1142</v>
      </c>
    </row>
    <row r="380" spans="2:65" s="1" customFormat="1" ht="16.5" customHeight="1">
      <c r="B380" s="122"/>
      <c r="C380" s="123" t="s">
        <v>1143</v>
      </c>
      <c r="D380" s="123" t="s">
        <v>113</v>
      </c>
      <c r="E380" s="124" t="s">
        <v>1144</v>
      </c>
      <c r="F380" s="125" t="s">
        <v>1145</v>
      </c>
      <c r="G380" s="126" t="s">
        <v>133</v>
      </c>
      <c r="H380" s="199">
        <v>10</v>
      </c>
      <c r="I380" s="128">
        <v>267</v>
      </c>
      <c r="J380" s="128">
        <f t="shared" si="40"/>
        <v>2670</v>
      </c>
      <c r="K380" s="125" t="s">
        <v>117</v>
      </c>
      <c r="L380" s="25"/>
      <c r="M380" s="129" t="s">
        <v>1</v>
      </c>
      <c r="N380" s="130" t="s">
        <v>34</v>
      </c>
      <c r="O380" s="131">
        <v>0</v>
      </c>
      <c r="P380" s="131">
        <f t="shared" si="41"/>
        <v>0</v>
      </c>
      <c r="Q380" s="131">
        <v>0</v>
      </c>
      <c r="R380" s="131">
        <f t="shared" si="42"/>
        <v>0</v>
      </c>
      <c r="S380" s="131">
        <v>0</v>
      </c>
      <c r="T380" s="132">
        <f t="shared" si="43"/>
        <v>0</v>
      </c>
      <c r="AR380" s="133" t="s">
        <v>118</v>
      </c>
      <c r="AT380" s="133" t="s">
        <v>113</v>
      </c>
      <c r="AU380" s="133" t="s">
        <v>76</v>
      </c>
      <c r="AY380" s="13" t="s">
        <v>112</v>
      </c>
      <c r="BE380" s="134">
        <f t="shared" si="44"/>
        <v>2670</v>
      </c>
      <c r="BF380" s="134">
        <f t="shared" si="45"/>
        <v>0</v>
      </c>
      <c r="BG380" s="134">
        <f t="shared" si="46"/>
        <v>0</v>
      </c>
      <c r="BH380" s="134">
        <f t="shared" si="47"/>
        <v>0</v>
      </c>
      <c r="BI380" s="134">
        <f t="shared" si="48"/>
        <v>0</v>
      </c>
      <c r="BJ380" s="13" t="s">
        <v>76</v>
      </c>
      <c r="BK380" s="134">
        <f t="shared" si="49"/>
        <v>2670</v>
      </c>
      <c r="BL380" s="13" t="s">
        <v>118</v>
      </c>
      <c r="BM380" s="133" t="s">
        <v>1146</v>
      </c>
    </row>
    <row r="381" spans="2:65" s="1" customFormat="1" ht="16.5" customHeight="1">
      <c r="B381" s="122"/>
      <c r="C381" s="123" t="s">
        <v>1147</v>
      </c>
      <c r="D381" s="123" t="s">
        <v>113</v>
      </c>
      <c r="E381" s="124" t="s">
        <v>1148</v>
      </c>
      <c r="F381" s="125" t="s">
        <v>1149</v>
      </c>
      <c r="G381" s="126" t="s">
        <v>133</v>
      </c>
      <c r="H381" s="199">
        <v>2</v>
      </c>
      <c r="I381" s="128">
        <v>463</v>
      </c>
      <c r="J381" s="128">
        <f t="shared" si="40"/>
        <v>926</v>
      </c>
      <c r="K381" s="125" t="s">
        <v>117</v>
      </c>
      <c r="L381" s="25"/>
      <c r="M381" s="129" t="s">
        <v>1</v>
      </c>
      <c r="N381" s="130" t="s">
        <v>34</v>
      </c>
      <c r="O381" s="131">
        <v>0</v>
      </c>
      <c r="P381" s="131">
        <f t="shared" si="41"/>
        <v>0</v>
      </c>
      <c r="Q381" s="131">
        <v>0</v>
      </c>
      <c r="R381" s="131">
        <f t="shared" si="42"/>
        <v>0</v>
      </c>
      <c r="S381" s="131">
        <v>0</v>
      </c>
      <c r="T381" s="132">
        <f t="shared" si="43"/>
        <v>0</v>
      </c>
      <c r="AR381" s="133" t="s">
        <v>118</v>
      </c>
      <c r="AT381" s="133" t="s">
        <v>113</v>
      </c>
      <c r="AU381" s="133" t="s">
        <v>76</v>
      </c>
      <c r="AY381" s="13" t="s">
        <v>112</v>
      </c>
      <c r="BE381" s="134">
        <f t="shared" si="44"/>
        <v>926</v>
      </c>
      <c r="BF381" s="134">
        <f t="shared" si="45"/>
        <v>0</v>
      </c>
      <c r="BG381" s="134">
        <f t="shared" si="46"/>
        <v>0</v>
      </c>
      <c r="BH381" s="134">
        <f t="shared" si="47"/>
        <v>0</v>
      </c>
      <c r="BI381" s="134">
        <f t="shared" si="48"/>
        <v>0</v>
      </c>
      <c r="BJ381" s="13" t="s">
        <v>76</v>
      </c>
      <c r="BK381" s="134">
        <f t="shared" si="49"/>
        <v>926</v>
      </c>
      <c r="BL381" s="13" t="s">
        <v>118</v>
      </c>
      <c r="BM381" s="133" t="s">
        <v>1150</v>
      </c>
    </row>
    <row r="382" spans="2:65" s="1" customFormat="1" ht="16.5" customHeight="1">
      <c r="B382" s="122"/>
      <c r="C382" s="123" t="s">
        <v>1151</v>
      </c>
      <c r="D382" s="123" t="s">
        <v>113</v>
      </c>
      <c r="E382" s="124" t="s">
        <v>1152</v>
      </c>
      <c r="F382" s="125" t="s">
        <v>1153</v>
      </c>
      <c r="G382" s="126" t="s">
        <v>133</v>
      </c>
      <c r="H382" s="199">
        <v>2</v>
      </c>
      <c r="I382" s="128">
        <v>331</v>
      </c>
      <c r="J382" s="128">
        <f t="shared" si="40"/>
        <v>662</v>
      </c>
      <c r="K382" s="125" t="s">
        <v>117</v>
      </c>
      <c r="L382" s="25"/>
      <c r="M382" s="129" t="s">
        <v>1</v>
      </c>
      <c r="N382" s="130" t="s">
        <v>34</v>
      </c>
      <c r="O382" s="131">
        <v>0</v>
      </c>
      <c r="P382" s="131">
        <f t="shared" si="41"/>
        <v>0</v>
      </c>
      <c r="Q382" s="131">
        <v>0</v>
      </c>
      <c r="R382" s="131">
        <f t="shared" si="42"/>
        <v>0</v>
      </c>
      <c r="S382" s="131">
        <v>0</v>
      </c>
      <c r="T382" s="132">
        <f t="shared" si="43"/>
        <v>0</v>
      </c>
      <c r="AR382" s="133" t="s">
        <v>118</v>
      </c>
      <c r="AT382" s="133" t="s">
        <v>113</v>
      </c>
      <c r="AU382" s="133" t="s">
        <v>76</v>
      </c>
      <c r="AY382" s="13" t="s">
        <v>112</v>
      </c>
      <c r="BE382" s="134">
        <f t="shared" si="44"/>
        <v>662</v>
      </c>
      <c r="BF382" s="134">
        <f t="shared" si="45"/>
        <v>0</v>
      </c>
      <c r="BG382" s="134">
        <f t="shared" si="46"/>
        <v>0</v>
      </c>
      <c r="BH382" s="134">
        <f t="shared" si="47"/>
        <v>0</v>
      </c>
      <c r="BI382" s="134">
        <f t="shared" si="48"/>
        <v>0</v>
      </c>
      <c r="BJ382" s="13" t="s">
        <v>76</v>
      </c>
      <c r="BK382" s="134">
        <f t="shared" si="49"/>
        <v>662</v>
      </c>
      <c r="BL382" s="13" t="s">
        <v>118</v>
      </c>
      <c r="BM382" s="133" t="s">
        <v>1154</v>
      </c>
    </row>
    <row r="383" spans="2:65" s="1" customFormat="1" ht="21.75" customHeight="1">
      <c r="B383" s="122"/>
      <c r="C383" s="123" t="s">
        <v>1155</v>
      </c>
      <c r="D383" s="123" t="s">
        <v>113</v>
      </c>
      <c r="E383" s="124" t="s">
        <v>1156</v>
      </c>
      <c r="F383" s="125" t="s">
        <v>1157</v>
      </c>
      <c r="G383" s="126" t="s">
        <v>133</v>
      </c>
      <c r="H383" s="199">
        <v>4</v>
      </c>
      <c r="I383" s="128">
        <v>1100</v>
      </c>
      <c r="J383" s="128">
        <f t="shared" si="40"/>
        <v>4400</v>
      </c>
      <c r="K383" s="125" t="s">
        <v>117</v>
      </c>
      <c r="L383" s="25"/>
      <c r="M383" s="129" t="s">
        <v>1</v>
      </c>
      <c r="N383" s="130" t="s">
        <v>34</v>
      </c>
      <c r="O383" s="131">
        <v>0</v>
      </c>
      <c r="P383" s="131">
        <f t="shared" si="41"/>
        <v>0</v>
      </c>
      <c r="Q383" s="131">
        <v>0</v>
      </c>
      <c r="R383" s="131">
        <f t="shared" si="42"/>
        <v>0</v>
      </c>
      <c r="S383" s="131">
        <v>0</v>
      </c>
      <c r="T383" s="132">
        <f t="shared" si="43"/>
        <v>0</v>
      </c>
      <c r="AR383" s="133" t="s">
        <v>118</v>
      </c>
      <c r="AT383" s="133" t="s">
        <v>113</v>
      </c>
      <c r="AU383" s="133" t="s">
        <v>76</v>
      </c>
      <c r="AY383" s="13" t="s">
        <v>112</v>
      </c>
      <c r="BE383" s="134">
        <f t="shared" si="44"/>
        <v>4400</v>
      </c>
      <c r="BF383" s="134">
        <f t="shared" si="45"/>
        <v>0</v>
      </c>
      <c r="BG383" s="134">
        <f t="shared" si="46"/>
        <v>0</v>
      </c>
      <c r="BH383" s="134">
        <f t="shared" si="47"/>
        <v>0</v>
      </c>
      <c r="BI383" s="134">
        <f t="shared" si="48"/>
        <v>0</v>
      </c>
      <c r="BJ383" s="13" t="s">
        <v>76</v>
      </c>
      <c r="BK383" s="134">
        <f t="shared" si="49"/>
        <v>4400</v>
      </c>
      <c r="BL383" s="13" t="s">
        <v>118</v>
      </c>
      <c r="BM383" s="133" t="s">
        <v>1158</v>
      </c>
    </row>
    <row r="384" spans="2:65" s="1" customFormat="1" ht="24.2" customHeight="1">
      <c r="B384" s="122"/>
      <c r="C384" s="123" t="s">
        <v>1159</v>
      </c>
      <c r="D384" s="123" t="s">
        <v>113</v>
      </c>
      <c r="E384" s="124" t="s">
        <v>1160</v>
      </c>
      <c r="F384" s="125" t="s">
        <v>1161</v>
      </c>
      <c r="G384" s="126" t="s">
        <v>133</v>
      </c>
      <c r="H384" s="199">
        <v>2</v>
      </c>
      <c r="I384" s="128">
        <v>236</v>
      </c>
      <c r="J384" s="128">
        <f t="shared" si="40"/>
        <v>472</v>
      </c>
      <c r="K384" s="125" t="s">
        <v>117</v>
      </c>
      <c r="L384" s="25"/>
      <c r="M384" s="129" t="s">
        <v>1</v>
      </c>
      <c r="N384" s="130" t="s">
        <v>34</v>
      </c>
      <c r="O384" s="131">
        <v>0</v>
      </c>
      <c r="P384" s="131">
        <f t="shared" si="41"/>
        <v>0</v>
      </c>
      <c r="Q384" s="131">
        <v>0</v>
      </c>
      <c r="R384" s="131">
        <f t="shared" si="42"/>
        <v>0</v>
      </c>
      <c r="S384" s="131">
        <v>0</v>
      </c>
      <c r="T384" s="132">
        <f t="shared" si="43"/>
        <v>0</v>
      </c>
      <c r="AR384" s="133" t="s">
        <v>118</v>
      </c>
      <c r="AT384" s="133" t="s">
        <v>113</v>
      </c>
      <c r="AU384" s="133" t="s">
        <v>76</v>
      </c>
      <c r="AY384" s="13" t="s">
        <v>112</v>
      </c>
      <c r="BE384" s="134">
        <f t="shared" si="44"/>
        <v>472</v>
      </c>
      <c r="BF384" s="134">
        <f t="shared" si="45"/>
        <v>0</v>
      </c>
      <c r="BG384" s="134">
        <f t="shared" si="46"/>
        <v>0</v>
      </c>
      <c r="BH384" s="134">
        <f t="shared" si="47"/>
        <v>0</v>
      </c>
      <c r="BI384" s="134">
        <f t="shared" si="48"/>
        <v>0</v>
      </c>
      <c r="BJ384" s="13" t="s">
        <v>76</v>
      </c>
      <c r="BK384" s="134">
        <f t="shared" si="49"/>
        <v>472</v>
      </c>
      <c r="BL384" s="13" t="s">
        <v>118</v>
      </c>
      <c r="BM384" s="133" t="s">
        <v>1162</v>
      </c>
    </row>
    <row r="385" spans="2:65" s="1" customFormat="1" ht="24.2" customHeight="1">
      <c r="B385" s="122"/>
      <c r="C385" s="123" t="s">
        <v>1163</v>
      </c>
      <c r="D385" s="123" t="s">
        <v>113</v>
      </c>
      <c r="E385" s="124" t="s">
        <v>1164</v>
      </c>
      <c r="F385" s="125" t="s">
        <v>1165</v>
      </c>
      <c r="G385" s="126" t="s">
        <v>133</v>
      </c>
      <c r="H385" s="199">
        <v>2</v>
      </c>
      <c r="I385" s="128">
        <v>709</v>
      </c>
      <c r="J385" s="128">
        <f t="shared" si="40"/>
        <v>1418</v>
      </c>
      <c r="K385" s="125" t="s">
        <v>117</v>
      </c>
      <c r="L385" s="25"/>
      <c r="M385" s="129" t="s">
        <v>1</v>
      </c>
      <c r="N385" s="130" t="s">
        <v>34</v>
      </c>
      <c r="O385" s="131">
        <v>0</v>
      </c>
      <c r="P385" s="131">
        <f t="shared" si="41"/>
        <v>0</v>
      </c>
      <c r="Q385" s="131">
        <v>0</v>
      </c>
      <c r="R385" s="131">
        <f t="shared" si="42"/>
        <v>0</v>
      </c>
      <c r="S385" s="131">
        <v>0</v>
      </c>
      <c r="T385" s="132">
        <f t="shared" si="43"/>
        <v>0</v>
      </c>
      <c r="AR385" s="133" t="s">
        <v>118</v>
      </c>
      <c r="AT385" s="133" t="s">
        <v>113</v>
      </c>
      <c r="AU385" s="133" t="s">
        <v>76</v>
      </c>
      <c r="AY385" s="13" t="s">
        <v>112</v>
      </c>
      <c r="BE385" s="134">
        <f t="shared" si="44"/>
        <v>1418</v>
      </c>
      <c r="BF385" s="134">
        <f t="shared" si="45"/>
        <v>0</v>
      </c>
      <c r="BG385" s="134">
        <f t="shared" si="46"/>
        <v>0</v>
      </c>
      <c r="BH385" s="134">
        <f t="shared" si="47"/>
        <v>0</v>
      </c>
      <c r="BI385" s="134">
        <f t="shared" si="48"/>
        <v>0</v>
      </c>
      <c r="BJ385" s="13" t="s">
        <v>76</v>
      </c>
      <c r="BK385" s="134">
        <f t="shared" si="49"/>
        <v>1418</v>
      </c>
      <c r="BL385" s="13" t="s">
        <v>118</v>
      </c>
      <c r="BM385" s="133" t="s">
        <v>1166</v>
      </c>
    </row>
    <row r="386" spans="2:65" s="1" customFormat="1" ht="24.2" customHeight="1">
      <c r="B386" s="122"/>
      <c r="C386" s="123" t="s">
        <v>1167</v>
      </c>
      <c r="D386" s="123" t="s">
        <v>113</v>
      </c>
      <c r="E386" s="124" t="s">
        <v>1168</v>
      </c>
      <c r="F386" s="125" t="s">
        <v>1169</v>
      </c>
      <c r="G386" s="126" t="s">
        <v>133</v>
      </c>
      <c r="H386" s="199">
        <v>2</v>
      </c>
      <c r="I386" s="128">
        <v>709</v>
      </c>
      <c r="J386" s="128">
        <f t="shared" si="40"/>
        <v>1418</v>
      </c>
      <c r="K386" s="125" t="s">
        <v>117</v>
      </c>
      <c r="L386" s="25"/>
      <c r="M386" s="129" t="s">
        <v>1</v>
      </c>
      <c r="N386" s="130" t="s">
        <v>34</v>
      </c>
      <c r="O386" s="131">
        <v>0</v>
      </c>
      <c r="P386" s="131">
        <f t="shared" si="41"/>
        <v>0</v>
      </c>
      <c r="Q386" s="131">
        <v>0</v>
      </c>
      <c r="R386" s="131">
        <f t="shared" si="42"/>
        <v>0</v>
      </c>
      <c r="S386" s="131">
        <v>0</v>
      </c>
      <c r="T386" s="132">
        <f t="shared" si="43"/>
        <v>0</v>
      </c>
      <c r="AR386" s="133" t="s">
        <v>118</v>
      </c>
      <c r="AT386" s="133" t="s">
        <v>113</v>
      </c>
      <c r="AU386" s="133" t="s">
        <v>76</v>
      </c>
      <c r="AY386" s="13" t="s">
        <v>112</v>
      </c>
      <c r="BE386" s="134">
        <f t="shared" si="44"/>
        <v>1418</v>
      </c>
      <c r="BF386" s="134">
        <f t="shared" si="45"/>
        <v>0</v>
      </c>
      <c r="BG386" s="134">
        <f t="shared" si="46"/>
        <v>0</v>
      </c>
      <c r="BH386" s="134">
        <f t="shared" si="47"/>
        <v>0</v>
      </c>
      <c r="BI386" s="134">
        <f t="shared" si="48"/>
        <v>0</v>
      </c>
      <c r="BJ386" s="13" t="s">
        <v>76</v>
      </c>
      <c r="BK386" s="134">
        <f t="shared" si="49"/>
        <v>1418</v>
      </c>
      <c r="BL386" s="13" t="s">
        <v>118</v>
      </c>
      <c r="BM386" s="133" t="s">
        <v>1170</v>
      </c>
    </row>
    <row r="387" spans="2:65" s="1" customFormat="1" ht="44.25" customHeight="1">
      <c r="B387" s="122"/>
      <c r="C387" s="123" t="s">
        <v>1171</v>
      </c>
      <c r="D387" s="123" t="s">
        <v>113</v>
      </c>
      <c r="E387" s="124" t="s">
        <v>1172</v>
      </c>
      <c r="F387" s="125" t="s">
        <v>1173</v>
      </c>
      <c r="G387" s="126" t="s">
        <v>133</v>
      </c>
      <c r="H387" s="199">
        <v>2</v>
      </c>
      <c r="I387" s="128">
        <v>500</v>
      </c>
      <c r="J387" s="128">
        <f t="shared" si="40"/>
        <v>1000</v>
      </c>
      <c r="K387" s="125" t="s">
        <v>117</v>
      </c>
      <c r="L387" s="25"/>
      <c r="M387" s="129" t="s">
        <v>1</v>
      </c>
      <c r="N387" s="130" t="s">
        <v>34</v>
      </c>
      <c r="O387" s="131">
        <v>0</v>
      </c>
      <c r="P387" s="131">
        <f t="shared" si="41"/>
        <v>0</v>
      </c>
      <c r="Q387" s="131">
        <v>0</v>
      </c>
      <c r="R387" s="131">
        <f t="shared" si="42"/>
        <v>0</v>
      </c>
      <c r="S387" s="131">
        <v>0</v>
      </c>
      <c r="T387" s="132">
        <f t="shared" si="43"/>
        <v>0</v>
      </c>
      <c r="AR387" s="133" t="s">
        <v>118</v>
      </c>
      <c r="AT387" s="133" t="s">
        <v>113</v>
      </c>
      <c r="AU387" s="133" t="s">
        <v>76</v>
      </c>
      <c r="AY387" s="13" t="s">
        <v>112</v>
      </c>
      <c r="BE387" s="134">
        <f t="shared" si="44"/>
        <v>1000</v>
      </c>
      <c r="BF387" s="134">
        <f t="shared" si="45"/>
        <v>0</v>
      </c>
      <c r="BG387" s="134">
        <f t="shared" si="46"/>
        <v>0</v>
      </c>
      <c r="BH387" s="134">
        <f t="shared" si="47"/>
        <v>0</v>
      </c>
      <c r="BI387" s="134">
        <f t="shared" si="48"/>
        <v>0</v>
      </c>
      <c r="BJ387" s="13" t="s">
        <v>76</v>
      </c>
      <c r="BK387" s="134">
        <f t="shared" si="49"/>
        <v>1000</v>
      </c>
      <c r="BL387" s="13" t="s">
        <v>118</v>
      </c>
      <c r="BM387" s="133" t="s">
        <v>1174</v>
      </c>
    </row>
    <row r="388" spans="2:65" s="1" customFormat="1" ht="24.2" customHeight="1">
      <c r="B388" s="122"/>
      <c r="C388" s="123" t="s">
        <v>1175</v>
      </c>
      <c r="D388" s="123" t="s">
        <v>113</v>
      </c>
      <c r="E388" s="124" t="s">
        <v>1176</v>
      </c>
      <c r="F388" s="125" t="s">
        <v>1177</v>
      </c>
      <c r="G388" s="126" t="s">
        <v>133</v>
      </c>
      <c r="H388" s="199">
        <v>2</v>
      </c>
      <c r="I388" s="128">
        <v>36.799999999999997</v>
      </c>
      <c r="J388" s="128">
        <f t="shared" si="40"/>
        <v>73.599999999999994</v>
      </c>
      <c r="K388" s="125" t="s">
        <v>117</v>
      </c>
      <c r="L388" s="25"/>
      <c r="M388" s="129" t="s">
        <v>1</v>
      </c>
      <c r="N388" s="130" t="s">
        <v>34</v>
      </c>
      <c r="O388" s="131">
        <v>0</v>
      </c>
      <c r="P388" s="131">
        <f t="shared" si="41"/>
        <v>0</v>
      </c>
      <c r="Q388" s="131">
        <v>0</v>
      </c>
      <c r="R388" s="131">
        <f t="shared" si="42"/>
        <v>0</v>
      </c>
      <c r="S388" s="131">
        <v>0</v>
      </c>
      <c r="T388" s="132">
        <f t="shared" si="43"/>
        <v>0</v>
      </c>
      <c r="AR388" s="133" t="s">
        <v>118</v>
      </c>
      <c r="AT388" s="133" t="s">
        <v>113</v>
      </c>
      <c r="AU388" s="133" t="s">
        <v>76</v>
      </c>
      <c r="AY388" s="13" t="s">
        <v>112</v>
      </c>
      <c r="BE388" s="134">
        <f t="shared" si="44"/>
        <v>73.599999999999994</v>
      </c>
      <c r="BF388" s="134">
        <f t="shared" si="45"/>
        <v>0</v>
      </c>
      <c r="BG388" s="134">
        <f t="shared" si="46"/>
        <v>0</v>
      </c>
      <c r="BH388" s="134">
        <f t="shared" si="47"/>
        <v>0</v>
      </c>
      <c r="BI388" s="134">
        <f t="shared" si="48"/>
        <v>0</v>
      </c>
      <c r="BJ388" s="13" t="s">
        <v>76</v>
      </c>
      <c r="BK388" s="134">
        <f t="shared" si="49"/>
        <v>73.599999999999994</v>
      </c>
      <c r="BL388" s="13" t="s">
        <v>118</v>
      </c>
      <c r="BM388" s="133" t="s">
        <v>1178</v>
      </c>
    </row>
    <row r="389" spans="2:65" s="1" customFormat="1" ht="49.15" customHeight="1">
      <c r="B389" s="122"/>
      <c r="C389" s="123" t="s">
        <v>1179</v>
      </c>
      <c r="D389" s="123" t="s">
        <v>113</v>
      </c>
      <c r="E389" s="124" t="s">
        <v>1180</v>
      </c>
      <c r="F389" s="125" t="s">
        <v>1181</v>
      </c>
      <c r="G389" s="126" t="s">
        <v>133</v>
      </c>
      <c r="H389" s="199">
        <v>2</v>
      </c>
      <c r="I389" s="128">
        <v>411</v>
      </c>
      <c r="J389" s="128">
        <f t="shared" si="40"/>
        <v>822</v>
      </c>
      <c r="K389" s="125" t="s">
        <v>117</v>
      </c>
      <c r="L389" s="25"/>
      <c r="M389" s="129" t="s">
        <v>1</v>
      </c>
      <c r="N389" s="130" t="s">
        <v>34</v>
      </c>
      <c r="O389" s="131">
        <v>0</v>
      </c>
      <c r="P389" s="131">
        <f t="shared" si="41"/>
        <v>0</v>
      </c>
      <c r="Q389" s="131">
        <v>0</v>
      </c>
      <c r="R389" s="131">
        <f t="shared" si="42"/>
        <v>0</v>
      </c>
      <c r="S389" s="131">
        <v>0</v>
      </c>
      <c r="T389" s="132">
        <f t="shared" si="43"/>
        <v>0</v>
      </c>
      <c r="AR389" s="133" t="s">
        <v>118</v>
      </c>
      <c r="AT389" s="133" t="s">
        <v>113</v>
      </c>
      <c r="AU389" s="133" t="s">
        <v>76</v>
      </c>
      <c r="AY389" s="13" t="s">
        <v>112</v>
      </c>
      <c r="BE389" s="134">
        <f t="shared" si="44"/>
        <v>822</v>
      </c>
      <c r="BF389" s="134">
        <f t="shared" si="45"/>
        <v>0</v>
      </c>
      <c r="BG389" s="134">
        <f t="shared" si="46"/>
        <v>0</v>
      </c>
      <c r="BH389" s="134">
        <f t="shared" si="47"/>
        <v>0</v>
      </c>
      <c r="BI389" s="134">
        <f t="shared" si="48"/>
        <v>0</v>
      </c>
      <c r="BJ389" s="13" t="s">
        <v>76</v>
      </c>
      <c r="BK389" s="134">
        <f t="shared" si="49"/>
        <v>822</v>
      </c>
      <c r="BL389" s="13" t="s">
        <v>118</v>
      </c>
      <c r="BM389" s="133" t="s">
        <v>1182</v>
      </c>
    </row>
    <row r="390" spans="2:65" s="1" customFormat="1" ht="24.2" customHeight="1">
      <c r="B390" s="122"/>
      <c r="C390" s="123" t="s">
        <v>1183</v>
      </c>
      <c r="D390" s="123" t="s">
        <v>113</v>
      </c>
      <c r="E390" s="124" t="s">
        <v>1184</v>
      </c>
      <c r="F390" s="125" t="s">
        <v>1185</v>
      </c>
      <c r="G390" s="126" t="s">
        <v>133</v>
      </c>
      <c r="H390" s="199">
        <v>10</v>
      </c>
      <c r="I390" s="128">
        <v>36.799999999999997</v>
      </c>
      <c r="J390" s="128">
        <f t="shared" si="40"/>
        <v>368</v>
      </c>
      <c r="K390" s="125" t="s">
        <v>117</v>
      </c>
      <c r="L390" s="25"/>
      <c r="M390" s="129" t="s">
        <v>1</v>
      </c>
      <c r="N390" s="130" t="s">
        <v>34</v>
      </c>
      <c r="O390" s="131">
        <v>0</v>
      </c>
      <c r="P390" s="131">
        <f t="shared" si="41"/>
        <v>0</v>
      </c>
      <c r="Q390" s="131">
        <v>0</v>
      </c>
      <c r="R390" s="131">
        <f t="shared" si="42"/>
        <v>0</v>
      </c>
      <c r="S390" s="131">
        <v>0</v>
      </c>
      <c r="T390" s="132">
        <f t="shared" si="43"/>
        <v>0</v>
      </c>
      <c r="AR390" s="133" t="s">
        <v>118</v>
      </c>
      <c r="AT390" s="133" t="s">
        <v>113</v>
      </c>
      <c r="AU390" s="133" t="s">
        <v>76</v>
      </c>
      <c r="AY390" s="13" t="s">
        <v>112</v>
      </c>
      <c r="BE390" s="134">
        <f t="shared" si="44"/>
        <v>368</v>
      </c>
      <c r="BF390" s="134">
        <f t="shared" si="45"/>
        <v>0</v>
      </c>
      <c r="BG390" s="134">
        <f t="shared" si="46"/>
        <v>0</v>
      </c>
      <c r="BH390" s="134">
        <f t="shared" si="47"/>
        <v>0</v>
      </c>
      <c r="BI390" s="134">
        <f t="shared" si="48"/>
        <v>0</v>
      </c>
      <c r="BJ390" s="13" t="s">
        <v>76</v>
      </c>
      <c r="BK390" s="134">
        <f t="shared" si="49"/>
        <v>368</v>
      </c>
      <c r="BL390" s="13" t="s">
        <v>118</v>
      </c>
      <c r="BM390" s="133" t="s">
        <v>1186</v>
      </c>
    </row>
    <row r="391" spans="2:65" s="1" customFormat="1" ht="24.2" customHeight="1">
      <c r="B391" s="122"/>
      <c r="C391" s="123" t="s">
        <v>1187</v>
      </c>
      <c r="D391" s="123" t="s">
        <v>113</v>
      </c>
      <c r="E391" s="124" t="s">
        <v>1188</v>
      </c>
      <c r="F391" s="125" t="s">
        <v>1189</v>
      </c>
      <c r="G391" s="126" t="s">
        <v>133</v>
      </c>
      <c r="H391" s="199">
        <v>10</v>
      </c>
      <c r="I391" s="128">
        <v>43.9</v>
      </c>
      <c r="J391" s="128">
        <f t="shared" si="40"/>
        <v>439</v>
      </c>
      <c r="K391" s="125" t="s">
        <v>117</v>
      </c>
      <c r="L391" s="25"/>
      <c r="M391" s="129" t="s">
        <v>1</v>
      </c>
      <c r="N391" s="130" t="s">
        <v>34</v>
      </c>
      <c r="O391" s="131">
        <v>0</v>
      </c>
      <c r="P391" s="131">
        <f t="shared" si="41"/>
        <v>0</v>
      </c>
      <c r="Q391" s="131">
        <v>0</v>
      </c>
      <c r="R391" s="131">
        <f t="shared" si="42"/>
        <v>0</v>
      </c>
      <c r="S391" s="131">
        <v>0</v>
      </c>
      <c r="T391" s="132">
        <f t="shared" si="43"/>
        <v>0</v>
      </c>
      <c r="AR391" s="133" t="s">
        <v>118</v>
      </c>
      <c r="AT391" s="133" t="s">
        <v>113</v>
      </c>
      <c r="AU391" s="133" t="s">
        <v>76</v>
      </c>
      <c r="AY391" s="13" t="s">
        <v>112</v>
      </c>
      <c r="BE391" s="134">
        <f t="shared" si="44"/>
        <v>439</v>
      </c>
      <c r="BF391" s="134">
        <f t="shared" si="45"/>
        <v>0</v>
      </c>
      <c r="BG391" s="134">
        <f t="shared" si="46"/>
        <v>0</v>
      </c>
      <c r="BH391" s="134">
        <f t="shared" si="47"/>
        <v>0</v>
      </c>
      <c r="BI391" s="134">
        <f t="shared" si="48"/>
        <v>0</v>
      </c>
      <c r="BJ391" s="13" t="s">
        <v>76</v>
      </c>
      <c r="BK391" s="134">
        <f t="shared" si="49"/>
        <v>439</v>
      </c>
      <c r="BL391" s="13" t="s">
        <v>118</v>
      </c>
      <c r="BM391" s="133" t="s">
        <v>1190</v>
      </c>
    </row>
    <row r="392" spans="2:65" s="1" customFormat="1" ht="24.2" customHeight="1">
      <c r="B392" s="122"/>
      <c r="C392" s="123" t="s">
        <v>1191</v>
      </c>
      <c r="D392" s="123" t="s">
        <v>113</v>
      </c>
      <c r="E392" s="124" t="s">
        <v>1192</v>
      </c>
      <c r="F392" s="125" t="s">
        <v>1193</v>
      </c>
      <c r="G392" s="126" t="s">
        <v>133</v>
      </c>
      <c r="H392" s="199">
        <v>10</v>
      </c>
      <c r="I392" s="128">
        <v>125</v>
      </c>
      <c r="J392" s="128">
        <f t="shared" si="40"/>
        <v>1250</v>
      </c>
      <c r="K392" s="125" t="s">
        <v>117</v>
      </c>
      <c r="L392" s="25"/>
      <c r="M392" s="129" t="s">
        <v>1</v>
      </c>
      <c r="N392" s="130" t="s">
        <v>34</v>
      </c>
      <c r="O392" s="131">
        <v>0</v>
      </c>
      <c r="P392" s="131">
        <f t="shared" si="41"/>
        <v>0</v>
      </c>
      <c r="Q392" s="131">
        <v>0</v>
      </c>
      <c r="R392" s="131">
        <f t="shared" si="42"/>
        <v>0</v>
      </c>
      <c r="S392" s="131">
        <v>0</v>
      </c>
      <c r="T392" s="132">
        <f t="shared" si="43"/>
        <v>0</v>
      </c>
      <c r="AR392" s="133" t="s">
        <v>118</v>
      </c>
      <c r="AT392" s="133" t="s">
        <v>113</v>
      </c>
      <c r="AU392" s="133" t="s">
        <v>76</v>
      </c>
      <c r="AY392" s="13" t="s">
        <v>112</v>
      </c>
      <c r="BE392" s="134">
        <f t="shared" si="44"/>
        <v>1250</v>
      </c>
      <c r="BF392" s="134">
        <f t="shared" si="45"/>
        <v>0</v>
      </c>
      <c r="BG392" s="134">
        <f t="shared" si="46"/>
        <v>0</v>
      </c>
      <c r="BH392" s="134">
        <f t="shared" si="47"/>
        <v>0</v>
      </c>
      <c r="BI392" s="134">
        <f t="shared" si="48"/>
        <v>0</v>
      </c>
      <c r="BJ392" s="13" t="s">
        <v>76</v>
      </c>
      <c r="BK392" s="134">
        <f t="shared" si="49"/>
        <v>1250</v>
      </c>
      <c r="BL392" s="13" t="s">
        <v>118</v>
      </c>
      <c r="BM392" s="133" t="s">
        <v>1194</v>
      </c>
    </row>
    <row r="393" spans="2:65" s="1" customFormat="1" ht="24.2" customHeight="1">
      <c r="B393" s="122"/>
      <c r="C393" s="123" t="s">
        <v>1195</v>
      </c>
      <c r="D393" s="123" t="s">
        <v>113</v>
      </c>
      <c r="E393" s="124" t="s">
        <v>1196</v>
      </c>
      <c r="F393" s="125" t="s">
        <v>1197</v>
      </c>
      <c r="G393" s="126" t="s">
        <v>133</v>
      </c>
      <c r="H393" s="199">
        <v>10</v>
      </c>
      <c r="I393" s="128">
        <v>189</v>
      </c>
      <c r="J393" s="128">
        <f t="shared" si="40"/>
        <v>1890</v>
      </c>
      <c r="K393" s="125" t="s">
        <v>117</v>
      </c>
      <c r="L393" s="25"/>
      <c r="M393" s="129" t="s">
        <v>1</v>
      </c>
      <c r="N393" s="130" t="s">
        <v>34</v>
      </c>
      <c r="O393" s="131">
        <v>0</v>
      </c>
      <c r="P393" s="131">
        <f t="shared" si="41"/>
        <v>0</v>
      </c>
      <c r="Q393" s="131">
        <v>0</v>
      </c>
      <c r="R393" s="131">
        <f t="shared" si="42"/>
        <v>0</v>
      </c>
      <c r="S393" s="131">
        <v>0</v>
      </c>
      <c r="T393" s="132">
        <f t="shared" si="43"/>
        <v>0</v>
      </c>
      <c r="AR393" s="133" t="s">
        <v>118</v>
      </c>
      <c r="AT393" s="133" t="s">
        <v>113</v>
      </c>
      <c r="AU393" s="133" t="s">
        <v>76</v>
      </c>
      <c r="AY393" s="13" t="s">
        <v>112</v>
      </c>
      <c r="BE393" s="134">
        <f t="shared" si="44"/>
        <v>1890</v>
      </c>
      <c r="BF393" s="134">
        <f t="shared" si="45"/>
        <v>0</v>
      </c>
      <c r="BG393" s="134">
        <f t="shared" si="46"/>
        <v>0</v>
      </c>
      <c r="BH393" s="134">
        <f t="shared" si="47"/>
        <v>0</v>
      </c>
      <c r="BI393" s="134">
        <f t="shared" si="48"/>
        <v>0</v>
      </c>
      <c r="BJ393" s="13" t="s">
        <v>76</v>
      </c>
      <c r="BK393" s="134">
        <f t="shared" si="49"/>
        <v>1890</v>
      </c>
      <c r="BL393" s="13" t="s">
        <v>118</v>
      </c>
      <c r="BM393" s="133" t="s">
        <v>1198</v>
      </c>
    </row>
    <row r="394" spans="2:65" s="1" customFormat="1" ht="21.75" customHeight="1">
      <c r="B394" s="122"/>
      <c r="C394" s="123" t="s">
        <v>1199</v>
      </c>
      <c r="D394" s="123" t="s">
        <v>113</v>
      </c>
      <c r="E394" s="124" t="s">
        <v>1200</v>
      </c>
      <c r="F394" s="125" t="s">
        <v>1201</v>
      </c>
      <c r="G394" s="126" t="s">
        <v>133</v>
      </c>
      <c r="H394" s="199">
        <v>2</v>
      </c>
      <c r="I394" s="128">
        <v>219</v>
      </c>
      <c r="J394" s="128">
        <f t="shared" si="40"/>
        <v>438</v>
      </c>
      <c r="K394" s="125" t="s">
        <v>117</v>
      </c>
      <c r="L394" s="25"/>
      <c r="M394" s="129" t="s">
        <v>1</v>
      </c>
      <c r="N394" s="130" t="s">
        <v>34</v>
      </c>
      <c r="O394" s="131">
        <v>0</v>
      </c>
      <c r="P394" s="131">
        <f t="shared" si="41"/>
        <v>0</v>
      </c>
      <c r="Q394" s="131">
        <v>0</v>
      </c>
      <c r="R394" s="131">
        <f t="shared" si="42"/>
        <v>0</v>
      </c>
      <c r="S394" s="131">
        <v>0</v>
      </c>
      <c r="T394" s="132">
        <f t="shared" si="43"/>
        <v>0</v>
      </c>
      <c r="AR394" s="133" t="s">
        <v>118</v>
      </c>
      <c r="AT394" s="133" t="s">
        <v>113</v>
      </c>
      <c r="AU394" s="133" t="s">
        <v>76</v>
      </c>
      <c r="AY394" s="13" t="s">
        <v>112</v>
      </c>
      <c r="BE394" s="134">
        <f t="shared" si="44"/>
        <v>438</v>
      </c>
      <c r="BF394" s="134">
        <f t="shared" si="45"/>
        <v>0</v>
      </c>
      <c r="BG394" s="134">
        <f t="shared" si="46"/>
        <v>0</v>
      </c>
      <c r="BH394" s="134">
        <f t="shared" si="47"/>
        <v>0</v>
      </c>
      <c r="BI394" s="134">
        <f t="shared" si="48"/>
        <v>0</v>
      </c>
      <c r="BJ394" s="13" t="s">
        <v>76</v>
      </c>
      <c r="BK394" s="134">
        <f t="shared" si="49"/>
        <v>438</v>
      </c>
      <c r="BL394" s="13" t="s">
        <v>118</v>
      </c>
      <c r="BM394" s="133" t="s">
        <v>1202</v>
      </c>
    </row>
    <row r="395" spans="2:65" s="1" customFormat="1" ht="24.2" customHeight="1">
      <c r="B395" s="122"/>
      <c r="C395" s="123" t="s">
        <v>1203</v>
      </c>
      <c r="D395" s="123" t="s">
        <v>113</v>
      </c>
      <c r="E395" s="124" t="s">
        <v>1204</v>
      </c>
      <c r="F395" s="125" t="s">
        <v>1205</v>
      </c>
      <c r="G395" s="126" t="s">
        <v>133</v>
      </c>
      <c r="H395" s="199">
        <v>2</v>
      </c>
      <c r="I395" s="128">
        <v>22.8</v>
      </c>
      <c r="J395" s="128">
        <f t="shared" si="40"/>
        <v>45.6</v>
      </c>
      <c r="K395" s="125" t="s">
        <v>117</v>
      </c>
      <c r="L395" s="25"/>
      <c r="M395" s="129" t="s">
        <v>1</v>
      </c>
      <c r="N395" s="130" t="s">
        <v>34</v>
      </c>
      <c r="O395" s="131">
        <v>0</v>
      </c>
      <c r="P395" s="131">
        <f t="shared" si="41"/>
        <v>0</v>
      </c>
      <c r="Q395" s="131">
        <v>0</v>
      </c>
      <c r="R395" s="131">
        <f t="shared" si="42"/>
        <v>0</v>
      </c>
      <c r="S395" s="131">
        <v>0</v>
      </c>
      <c r="T395" s="132">
        <f t="shared" si="43"/>
        <v>0</v>
      </c>
      <c r="AR395" s="133" t="s">
        <v>118</v>
      </c>
      <c r="AT395" s="133" t="s">
        <v>113</v>
      </c>
      <c r="AU395" s="133" t="s">
        <v>76</v>
      </c>
      <c r="AY395" s="13" t="s">
        <v>112</v>
      </c>
      <c r="BE395" s="134">
        <f t="shared" si="44"/>
        <v>45.6</v>
      </c>
      <c r="BF395" s="134">
        <f t="shared" si="45"/>
        <v>0</v>
      </c>
      <c r="BG395" s="134">
        <f t="shared" si="46"/>
        <v>0</v>
      </c>
      <c r="BH395" s="134">
        <f t="shared" si="47"/>
        <v>0</v>
      </c>
      <c r="BI395" s="134">
        <f t="shared" si="48"/>
        <v>0</v>
      </c>
      <c r="BJ395" s="13" t="s">
        <v>76</v>
      </c>
      <c r="BK395" s="134">
        <f t="shared" si="49"/>
        <v>45.6</v>
      </c>
      <c r="BL395" s="13" t="s">
        <v>118</v>
      </c>
      <c r="BM395" s="133" t="s">
        <v>1206</v>
      </c>
    </row>
    <row r="396" spans="2:65" s="1" customFormat="1" ht="24.2" customHeight="1">
      <c r="B396" s="122"/>
      <c r="C396" s="123" t="s">
        <v>1207</v>
      </c>
      <c r="D396" s="123" t="s">
        <v>113</v>
      </c>
      <c r="E396" s="124" t="s">
        <v>1208</v>
      </c>
      <c r="F396" s="125" t="s">
        <v>1209</v>
      </c>
      <c r="G396" s="126" t="s">
        <v>133</v>
      </c>
      <c r="H396" s="199">
        <v>2</v>
      </c>
      <c r="I396" s="128">
        <v>24.6</v>
      </c>
      <c r="J396" s="128">
        <f t="shared" si="40"/>
        <v>49.2</v>
      </c>
      <c r="K396" s="125" t="s">
        <v>117</v>
      </c>
      <c r="L396" s="25"/>
      <c r="M396" s="129" t="s">
        <v>1</v>
      </c>
      <c r="N396" s="130" t="s">
        <v>34</v>
      </c>
      <c r="O396" s="131">
        <v>0</v>
      </c>
      <c r="P396" s="131">
        <f t="shared" si="41"/>
        <v>0</v>
      </c>
      <c r="Q396" s="131">
        <v>0</v>
      </c>
      <c r="R396" s="131">
        <f t="shared" si="42"/>
        <v>0</v>
      </c>
      <c r="S396" s="131">
        <v>0</v>
      </c>
      <c r="T396" s="132">
        <f t="shared" si="43"/>
        <v>0</v>
      </c>
      <c r="AR396" s="133" t="s">
        <v>118</v>
      </c>
      <c r="AT396" s="133" t="s">
        <v>113</v>
      </c>
      <c r="AU396" s="133" t="s">
        <v>76</v>
      </c>
      <c r="AY396" s="13" t="s">
        <v>112</v>
      </c>
      <c r="BE396" s="134">
        <f t="shared" si="44"/>
        <v>49.2</v>
      </c>
      <c r="BF396" s="134">
        <f t="shared" si="45"/>
        <v>0</v>
      </c>
      <c r="BG396" s="134">
        <f t="shared" si="46"/>
        <v>0</v>
      </c>
      <c r="BH396" s="134">
        <f t="shared" si="47"/>
        <v>0</v>
      </c>
      <c r="BI396" s="134">
        <f t="shared" si="48"/>
        <v>0</v>
      </c>
      <c r="BJ396" s="13" t="s">
        <v>76</v>
      </c>
      <c r="BK396" s="134">
        <f t="shared" si="49"/>
        <v>49.2</v>
      </c>
      <c r="BL396" s="13" t="s">
        <v>118</v>
      </c>
      <c r="BM396" s="133" t="s">
        <v>1210</v>
      </c>
    </row>
    <row r="397" spans="2:65" s="1" customFormat="1" ht="24.2" customHeight="1">
      <c r="B397" s="122"/>
      <c r="C397" s="123" t="s">
        <v>1211</v>
      </c>
      <c r="D397" s="123" t="s">
        <v>113</v>
      </c>
      <c r="E397" s="124" t="s">
        <v>1212</v>
      </c>
      <c r="F397" s="125" t="s">
        <v>1213</v>
      </c>
      <c r="G397" s="126" t="s">
        <v>133</v>
      </c>
      <c r="H397" s="199">
        <v>2</v>
      </c>
      <c r="I397" s="128">
        <v>28.1</v>
      </c>
      <c r="J397" s="128">
        <f t="shared" si="40"/>
        <v>56.2</v>
      </c>
      <c r="K397" s="125" t="s">
        <v>117</v>
      </c>
      <c r="L397" s="25"/>
      <c r="M397" s="129" t="s">
        <v>1</v>
      </c>
      <c r="N397" s="130" t="s">
        <v>34</v>
      </c>
      <c r="O397" s="131">
        <v>0</v>
      </c>
      <c r="P397" s="131">
        <f t="shared" si="41"/>
        <v>0</v>
      </c>
      <c r="Q397" s="131">
        <v>0</v>
      </c>
      <c r="R397" s="131">
        <f t="shared" si="42"/>
        <v>0</v>
      </c>
      <c r="S397" s="131">
        <v>0</v>
      </c>
      <c r="T397" s="132">
        <f t="shared" si="43"/>
        <v>0</v>
      </c>
      <c r="AR397" s="133" t="s">
        <v>118</v>
      </c>
      <c r="AT397" s="133" t="s">
        <v>113</v>
      </c>
      <c r="AU397" s="133" t="s">
        <v>76</v>
      </c>
      <c r="AY397" s="13" t="s">
        <v>112</v>
      </c>
      <c r="BE397" s="134">
        <f t="shared" si="44"/>
        <v>56.2</v>
      </c>
      <c r="BF397" s="134">
        <f t="shared" si="45"/>
        <v>0</v>
      </c>
      <c r="BG397" s="134">
        <f t="shared" si="46"/>
        <v>0</v>
      </c>
      <c r="BH397" s="134">
        <f t="shared" si="47"/>
        <v>0</v>
      </c>
      <c r="BI397" s="134">
        <f t="shared" si="48"/>
        <v>0</v>
      </c>
      <c r="BJ397" s="13" t="s">
        <v>76</v>
      </c>
      <c r="BK397" s="134">
        <f t="shared" si="49"/>
        <v>56.2</v>
      </c>
      <c r="BL397" s="13" t="s">
        <v>118</v>
      </c>
      <c r="BM397" s="133" t="s">
        <v>1214</v>
      </c>
    </row>
    <row r="398" spans="2:65" s="1" customFormat="1" ht="24.2" customHeight="1">
      <c r="B398" s="122"/>
      <c r="C398" s="123" t="s">
        <v>1215</v>
      </c>
      <c r="D398" s="123" t="s">
        <v>113</v>
      </c>
      <c r="E398" s="124" t="s">
        <v>1216</v>
      </c>
      <c r="F398" s="125" t="s">
        <v>1217</v>
      </c>
      <c r="G398" s="126" t="s">
        <v>133</v>
      </c>
      <c r="H398" s="199">
        <v>2</v>
      </c>
      <c r="I398" s="128">
        <v>31.6</v>
      </c>
      <c r="J398" s="128">
        <f t="shared" si="40"/>
        <v>63.2</v>
      </c>
      <c r="K398" s="125" t="s">
        <v>117</v>
      </c>
      <c r="L398" s="25"/>
      <c r="M398" s="129" t="s">
        <v>1</v>
      </c>
      <c r="N398" s="130" t="s">
        <v>34</v>
      </c>
      <c r="O398" s="131">
        <v>0</v>
      </c>
      <c r="P398" s="131">
        <f t="shared" si="41"/>
        <v>0</v>
      </c>
      <c r="Q398" s="131">
        <v>0</v>
      </c>
      <c r="R398" s="131">
        <f t="shared" si="42"/>
        <v>0</v>
      </c>
      <c r="S398" s="131">
        <v>0</v>
      </c>
      <c r="T398" s="132">
        <f t="shared" si="43"/>
        <v>0</v>
      </c>
      <c r="AR398" s="133" t="s">
        <v>118</v>
      </c>
      <c r="AT398" s="133" t="s">
        <v>113</v>
      </c>
      <c r="AU398" s="133" t="s">
        <v>76</v>
      </c>
      <c r="AY398" s="13" t="s">
        <v>112</v>
      </c>
      <c r="BE398" s="134">
        <f t="shared" si="44"/>
        <v>63.2</v>
      </c>
      <c r="BF398" s="134">
        <f t="shared" si="45"/>
        <v>0</v>
      </c>
      <c r="BG398" s="134">
        <f t="shared" si="46"/>
        <v>0</v>
      </c>
      <c r="BH398" s="134">
        <f t="shared" si="47"/>
        <v>0</v>
      </c>
      <c r="BI398" s="134">
        <f t="shared" si="48"/>
        <v>0</v>
      </c>
      <c r="BJ398" s="13" t="s">
        <v>76</v>
      </c>
      <c r="BK398" s="134">
        <f t="shared" si="49"/>
        <v>63.2</v>
      </c>
      <c r="BL398" s="13" t="s">
        <v>118</v>
      </c>
      <c r="BM398" s="133" t="s">
        <v>1218</v>
      </c>
    </row>
    <row r="399" spans="2:65" s="1" customFormat="1" ht="21.75" customHeight="1">
      <c r="B399" s="122"/>
      <c r="C399" s="123" t="s">
        <v>1219</v>
      </c>
      <c r="D399" s="123" t="s">
        <v>113</v>
      </c>
      <c r="E399" s="124" t="s">
        <v>1220</v>
      </c>
      <c r="F399" s="125" t="s">
        <v>1221</v>
      </c>
      <c r="G399" s="126" t="s">
        <v>133</v>
      </c>
      <c r="H399" s="199">
        <v>2</v>
      </c>
      <c r="I399" s="128">
        <v>839</v>
      </c>
      <c r="J399" s="128">
        <f t="shared" si="40"/>
        <v>1678</v>
      </c>
      <c r="K399" s="125" t="s">
        <v>117</v>
      </c>
      <c r="L399" s="25"/>
      <c r="M399" s="129" t="s">
        <v>1</v>
      </c>
      <c r="N399" s="130" t="s">
        <v>34</v>
      </c>
      <c r="O399" s="131">
        <v>0</v>
      </c>
      <c r="P399" s="131">
        <f t="shared" si="41"/>
        <v>0</v>
      </c>
      <c r="Q399" s="131">
        <v>0</v>
      </c>
      <c r="R399" s="131">
        <f t="shared" si="42"/>
        <v>0</v>
      </c>
      <c r="S399" s="131">
        <v>0</v>
      </c>
      <c r="T399" s="132">
        <f t="shared" si="43"/>
        <v>0</v>
      </c>
      <c r="AR399" s="133" t="s">
        <v>118</v>
      </c>
      <c r="AT399" s="133" t="s">
        <v>113</v>
      </c>
      <c r="AU399" s="133" t="s">
        <v>76</v>
      </c>
      <c r="AY399" s="13" t="s">
        <v>112</v>
      </c>
      <c r="BE399" s="134">
        <f t="shared" si="44"/>
        <v>1678</v>
      </c>
      <c r="BF399" s="134">
        <f t="shared" si="45"/>
        <v>0</v>
      </c>
      <c r="BG399" s="134">
        <f t="shared" si="46"/>
        <v>0</v>
      </c>
      <c r="BH399" s="134">
        <f t="shared" si="47"/>
        <v>0</v>
      </c>
      <c r="BI399" s="134">
        <f t="shared" si="48"/>
        <v>0</v>
      </c>
      <c r="BJ399" s="13" t="s">
        <v>76</v>
      </c>
      <c r="BK399" s="134">
        <f t="shared" si="49"/>
        <v>1678</v>
      </c>
      <c r="BL399" s="13" t="s">
        <v>118</v>
      </c>
      <c r="BM399" s="133" t="s">
        <v>1222</v>
      </c>
    </row>
    <row r="400" spans="2:65" s="1" customFormat="1" ht="24.2" customHeight="1">
      <c r="B400" s="122"/>
      <c r="C400" s="123" t="s">
        <v>1223</v>
      </c>
      <c r="D400" s="123" t="s">
        <v>113</v>
      </c>
      <c r="E400" s="124" t="s">
        <v>1224</v>
      </c>
      <c r="F400" s="125" t="s">
        <v>1225</v>
      </c>
      <c r="G400" s="126" t="s">
        <v>133</v>
      </c>
      <c r="H400" s="199">
        <v>2</v>
      </c>
      <c r="I400" s="128">
        <v>117</v>
      </c>
      <c r="J400" s="128">
        <f t="shared" si="40"/>
        <v>234</v>
      </c>
      <c r="K400" s="125" t="s">
        <v>117</v>
      </c>
      <c r="L400" s="25"/>
      <c r="M400" s="129" t="s">
        <v>1</v>
      </c>
      <c r="N400" s="130" t="s">
        <v>34</v>
      </c>
      <c r="O400" s="131">
        <v>0</v>
      </c>
      <c r="P400" s="131">
        <f t="shared" si="41"/>
        <v>0</v>
      </c>
      <c r="Q400" s="131">
        <v>0</v>
      </c>
      <c r="R400" s="131">
        <f t="shared" si="42"/>
        <v>0</v>
      </c>
      <c r="S400" s="131">
        <v>0</v>
      </c>
      <c r="T400" s="132">
        <f t="shared" si="43"/>
        <v>0</v>
      </c>
      <c r="AR400" s="133" t="s">
        <v>118</v>
      </c>
      <c r="AT400" s="133" t="s">
        <v>113</v>
      </c>
      <c r="AU400" s="133" t="s">
        <v>76</v>
      </c>
      <c r="AY400" s="13" t="s">
        <v>112</v>
      </c>
      <c r="BE400" s="134">
        <f t="shared" si="44"/>
        <v>234</v>
      </c>
      <c r="BF400" s="134">
        <f t="shared" si="45"/>
        <v>0</v>
      </c>
      <c r="BG400" s="134">
        <f t="shared" si="46"/>
        <v>0</v>
      </c>
      <c r="BH400" s="134">
        <f t="shared" si="47"/>
        <v>0</v>
      </c>
      <c r="BI400" s="134">
        <f t="shared" si="48"/>
        <v>0</v>
      </c>
      <c r="BJ400" s="13" t="s">
        <v>76</v>
      </c>
      <c r="BK400" s="134">
        <f t="shared" si="49"/>
        <v>234</v>
      </c>
      <c r="BL400" s="13" t="s">
        <v>118</v>
      </c>
      <c r="BM400" s="133" t="s">
        <v>1226</v>
      </c>
    </row>
    <row r="401" spans="2:65" s="1" customFormat="1" ht="24.2" customHeight="1">
      <c r="B401" s="122"/>
      <c r="C401" s="123" t="s">
        <v>1227</v>
      </c>
      <c r="D401" s="123" t="s">
        <v>113</v>
      </c>
      <c r="E401" s="124" t="s">
        <v>1228</v>
      </c>
      <c r="F401" s="125" t="s">
        <v>1229</v>
      </c>
      <c r="G401" s="126" t="s">
        <v>133</v>
      </c>
      <c r="H401" s="199">
        <v>10</v>
      </c>
      <c r="I401" s="128">
        <v>4670</v>
      </c>
      <c r="J401" s="128">
        <f t="shared" si="40"/>
        <v>46700</v>
      </c>
      <c r="K401" s="125" t="s">
        <v>117</v>
      </c>
      <c r="L401" s="25"/>
      <c r="M401" s="129" t="s">
        <v>1</v>
      </c>
      <c r="N401" s="130" t="s">
        <v>34</v>
      </c>
      <c r="O401" s="131">
        <v>0</v>
      </c>
      <c r="P401" s="131">
        <f t="shared" si="41"/>
        <v>0</v>
      </c>
      <c r="Q401" s="131">
        <v>0</v>
      </c>
      <c r="R401" s="131">
        <f t="shared" si="42"/>
        <v>0</v>
      </c>
      <c r="S401" s="131">
        <v>0</v>
      </c>
      <c r="T401" s="132">
        <f t="shared" si="43"/>
        <v>0</v>
      </c>
      <c r="AR401" s="133" t="s">
        <v>118</v>
      </c>
      <c r="AT401" s="133" t="s">
        <v>113</v>
      </c>
      <c r="AU401" s="133" t="s">
        <v>76</v>
      </c>
      <c r="AY401" s="13" t="s">
        <v>112</v>
      </c>
      <c r="BE401" s="134">
        <f t="shared" si="44"/>
        <v>46700</v>
      </c>
      <c r="BF401" s="134">
        <f t="shared" si="45"/>
        <v>0</v>
      </c>
      <c r="BG401" s="134">
        <f t="shared" si="46"/>
        <v>0</v>
      </c>
      <c r="BH401" s="134">
        <f t="shared" si="47"/>
        <v>0</v>
      </c>
      <c r="BI401" s="134">
        <f t="shared" si="48"/>
        <v>0</v>
      </c>
      <c r="BJ401" s="13" t="s">
        <v>76</v>
      </c>
      <c r="BK401" s="134">
        <f t="shared" si="49"/>
        <v>46700</v>
      </c>
      <c r="BL401" s="13" t="s">
        <v>118</v>
      </c>
      <c r="BM401" s="133" t="s">
        <v>1230</v>
      </c>
    </row>
    <row r="402" spans="2:65" s="1" customFormat="1" ht="16.5" customHeight="1">
      <c r="B402" s="122"/>
      <c r="C402" s="123" t="s">
        <v>1231</v>
      </c>
      <c r="D402" s="123" t="s">
        <v>113</v>
      </c>
      <c r="E402" s="124" t="s">
        <v>1232</v>
      </c>
      <c r="F402" s="125" t="s">
        <v>1233</v>
      </c>
      <c r="G402" s="126" t="s">
        <v>133</v>
      </c>
      <c r="H402" s="199">
        <v>10</v>
      </c>
      <c r="I402" s="128">
        <v>10900</v>
      </c>
      <c r="J402" s="128">
        <f t="shared" si="40"/>
        <v>109000</v>
      </c>
      <c r="K402" s="125" t="s">
        <v>117</v>
      </c>
      <c r="L402" s="25"/>
      <c r="M402" s="129" t="s">
        <v>1</v>
      </c>
      <c r="N402" s="130" t="s">
        <v>34</v>
      </c>
      <c r="O402" s="131">
        <v>0</v>
      </c>
      <c r="P402" s="131">
        <f t="shared" si="41"/>
        <v>0</v>
      </c>
      <c r="Q402" s="131">
        <v>0</v>
      </c>
      <c r="R402" s="131">
        <f t="shared" si="42"/>
        <v>0</v>
      </c>
      <c r="S402" s="131">
        <v>0</v>
      </c>
      <c r="T402" s="132">
        <f t="shared" si="43"/>
        <v>0</v>
      </c>
      <c r="AR402" s="133" t="s">
        <v>118</v>
      </c>
      <c r="AT402" s="133" t="s">
        <v>113</v>
      </c>
      <c r="AU402" s="133" t="s">
        <v>76</v>
      </c>
      <c r="AY402" s="13" t="s">
        <v>112</v>
      </c>
      <c r="BE402" s="134">
        <f t="shared" si="44"/>
        <v>109000</v>
      </c>
      <c r="BF402" s="134">
        <f t="shared" si="45"/>
        <v>0</v>
      </c>
      <c r="BG402" s="134">
        <f t="shared" si="46"/>
        <v>0</v>
      </c>
      <c r="BH402" s="134">
        <f t="shared" si="47"/>
        <v>0</v>
      </c>
      <c r="BI402" s="134">
        <f t="shared" si="48"/>
        <v>0</v>
      </c>
      <c r="BJ402" s="13" t="s">
        <v>76</v>
      </c>
      <c r="BK402" s="134">
        <f t="shared" si="49"/>
        <v>109000</v>
      </c>
      <c r="BL402" s="13" t="s">
        <v>118</v>
      </c>
      <c r="BM402" s="133" t="s">
        <v>1234</v>
      </c>
    </row>
    <row r="403" spans="2:65" s="1" customFormat="1" ht="24.2" customHeight="1">
      <c r="B403" s="122"/>
      <c r="C403" s="123" t="s">
        <v>1235</v>
      </c>
      <c r="D403" s="123" t="s">
        <v>113</v>
      </c>
      <c r="E403" s="124" t="s">
        <v>1236</v>
      </c>
      <c r="F403" s="125" t="s">
        <v>1237</v>
      </c>
      <c r="G403" s="126" t="s">
        <v>133</v>
      </c>
      <c r="H403" s="199">
        <v>2</v>
      </c>
      <c r="I403" s="128">
        <v>8410</v>
      </c>
      <c r="J403" s="128">
        <f t="shared" si="40"/>
        <v>16820</v>
      </c>
      <c r="K403" s="125" t="s">
        <v>117</v>
      </c>
      <c r="L403" s="25"/>
      <c r="M403" s="129" t="s">
        <v>1</v>
      </c>
      <c r="N403" s="130" t="s">
        <v>34</v>
      </c>
      <c r="O403" s="131">
        <v>0</v>
      </c>
      <c r="P403" s="131">
        <f t="shared" si="41"/>
        <v>0</v>
      </c>
      <c r="Q403" s="131">
        <v>0</v>
      </c>
      <c r="R403" s="131">
        <f t="shared" si="42"/>
        <v>0</v>
      </c>
      <c r="S403" s="131">
        <v>0</v>
      </c>
      <c r="T403" s="132">
        <f t="shared" si="43"/>
        <v>0</v>
      </c>
      <c r="AR403" s="133" t="s">
        <v>118</v>
      </c>
      <c r="AT403" s="133" t="s">
        <v>113</v>
      </c>
      <c r="AU403" s="133" t="s">
        <v>76</v>
      </c>
      <c r="AY403" s="13" t="s">
        <v>112</v>
      </c>
      <c r="BE403" s="134">
        <f t="shared" si="44"/>
        <v>16820</v>
      </c>
      <c r="BF403" s="134">
        <f t="shared" si="45"/>
        <v>0</v>
      </c>
      <c r="BG403" s="134">
        <f t="shared" si="46"/>
        <v>0</v>
      </c>
      <c r="BH403" s="134">
        <f t="shared" si="47"/>
        <v>0</v>
      </c>
      <c r="BI403" s="134">
        <f t="shared" si="48"/>
        <v>0</v>
      </c>
      <c r="BJ403" s="13" t="s">
        <v>76</v>
      </c>
      <c r="BK403" s="134">
        <f t="shared" si="49"/>
        <v>16820</v>
      </c>
      <c r="BL403" s="13" t="s">
        <v>118</v>
      </c>
      <c r="BM403" s="133" t="s">
        <v>1238</v>
      </c>
    </row>
    <row r="404" spans="2:65" s="1" customFormat="1" ht="16.5" customHeight="1">
      <c r="B404" s="122"/>
      <c r="C404" s="123" t="s">
        <v>1239</v>
      </c>
      <c r="D404" s="123" t="s">
        <v>113</v>
      </c>
      <c r="E404" s="124" t="s">
        <v>1240</v>
      </c>
      <c r="F404" s="125" t="s">
        <v>1241</v>
      </c>
      <c r="G404" s="126" t="s">
        <v>133</v>
      </c>
      <c r="H404" s="199">
        <v>2</v>
      </c>
      <c r="I404" s="128">
        <v>5030</v>
      </c>
      <c r="J404" s="128">
        <f t="shared" si="40"/>
        <v>10060</v>
      </c>
      <c r="K404" s="125" t="s">
        <v>117</v>
      </c>
      <c r="L404" s="25"/>
      <c r="M404" s="129" t="s">
        <v>1</v>
      </c>
      <c r="N404" s="130" t="s">
        <v>34</v>
      </c>
      <c r="O404" s="131">
        <v>0</v>
      </c>
      <c r="P404" s="131">
        <f t="shared" si="41"/>
        <v>0</v>
      </c>
      <c r="Q404" s="131">
        <v>0</v>
      </c>
      <c r="R404" s="131">
        <f t="shared" si="42"/>
        <v>0</v>
      </c>
      <c r="S404" s="131">
        <v>0</v>
      </c>
      <c r="T404" s="132">
        <f t="shared" si="43"/>
        <v>0</v>
      </c>
      <c r="AR404" s="133" t="s">
        <v>118</v>
      </c>
      <c r="AT404" s="133" t="s">
        <v>113</v>
      </c>
      <c r="AU404" s="133" t="s">
        <v>76</v>
      </c>
      <c r="AY404" s="13" t="s">
        <v>112</v>
      </c>
      <c r="BE404" s="134">
        <f t="shared" si="44"/>
        <v>10060</v>
      </c>
      <c r="BF404" s="134">
        <f t="shared" si="45"/>
        <v>0</v>
      </c>
      <c r="BG404" s="134">
        <f t="shared" si="46"/>
        <v>0</v>
      </c>
      <c r="BH404" s="134">
        <f t="shared" si="47"/>
        <v>0</v>
      </c>
      <c r="BI404" s="134">
        <f t="shared" si="48"/>
        <v>0</v>
      </c>
      <c r="BJ404" s="13" t="s">
        <v>76</v>
      </c>
      <c r="BK404" s="134">
        <f t="shared" si="49"/>
        <v>10060</v>
      </c>
      <c r="BL404" s="13" t="s">
        <v>118</v>
      </c>
      <c r="BM404" s="133" t="s">
        <v>1242</v>
      </c>
    </row>
    <row r="405" spans="2:65" s="1" customFormat="1" ht="21.75" customHeight="1">
      <c r="B405" s="122"/>
      <c r="C405" s="123" t="s">
        <v>1243</v>
      </c>
      <c r="D405" s="123" t="s">
        <v>113</v>
      </c>
      <c r="E405" s="124" t="s">
        <v>1244</v>
      </c>
      <c r="F405" s="125" t="s">
        <v>1245</v>
      </c>
      <c r="G405" s="126" t="s">
        <v>133</v>
      </c>
      <c r="H405" s="199">
        <v>2</v>
      </c>
      <c r="I405" s="128">
        <v>38600</v>
      </c>
      <c r="J405" s="128">
        <f t="shared" si="40"/>
        <v>77200</v>
      </c>
      <c r="K405" s="125" t="s">
        <v>117</v>
      </c>
      <c r="L405" s="25"/>
      <c r="M405" s="129" t="s">
        <v>1</v>
      </c>
      <c r="N405" s="130" t="s">
        <v>34</v>
      </c>
      <c r="O405" s="131">
        <v>0</v>
      </c>
      <c r="P405" s="131">
        <f t="shared" si="41"/>
        <v>0</v>
      </c>
      <c r="Q405" s="131">
        <v>0</v>
      </c>
      <c r="R405" s="131">
        <f t="shared" si="42"/>
        <v>0</v>
      </c>
      <c r="S405" s="131">
        <v>0</v>
      </c>
      <c r="T405" s="132">
        <f t="shared" si="43"/>
        <v>0</v>
      </c>
      <c r="AR405" s="133" t="s">
        <v>118</v>
      </c>
      <c r="AT405" s="133" t="s">
        <v>113</v>
      </c>
      <c r="AU405" s="133" t="s">
        <v>76</v>
      </c>
      <c r="AY405" s="13" t="s">
        <v>112</v>
      </c>
      <c r="BE405" s="134">
        <f t="shared" si="44"/>
        <v>77200</v>
      </c>
      <c r="BF405" s="134">
        <f t="shared" si="45"/>
        <v>0</v>
      </c>
      <c r="BG405" s="134">
        <f t="shared" si="46"/>
        <v>0</v>
      </c>
      <c r="BH405" s="134">
        <f t="shared" si="47"/>
        <v>0</v>
      </c>
      <c r="BI405" s="134">
        <f t="shared" si="48"/>
        <v>0</v>
      </c>
      <c r="BJ405" s="13" t="s">
        <v>76</v>
      </c>
      <c r="BK405" s="134">
        <f t="shared" si="49"/>
        <v>77200</v>
      </c>
      <c r="BL405" s="13" t="s">
        <v>118</v>
      </c>
      <c r="BM405" s="133" t="s">
        <v>1246</v>
      </c>
    </row>
    <row r="406" spans="2:65" s="1" customFormat="1" ht="24.2" customHeight="1">
      <c r="B406" s="122"/>
      <c r="C406" s="123" t="s">
        <v>1247</v>
      </c>
      <c r="D406" s="123" t="s">
        <v>113</v>
      </c>
      <c r="E406" s="124" t="s">
        <v>1248</v>
      </c>
      <c r="F406" s="125" t="s">
        <v>1249</v>
      </c>
      <c r="G406" s="126" t="s">
        <v>133</v>
      </c>
      <c r="H406" s="199">
        <v>4</v>
      </c>
      <c r="I406" s="128">
        <v>7050</v>
      </c>
      <c r="J406" s="128">
        <f t="shared" si="40"/>
        <v>28200</v>
      </c>
      <c r="K406" s="125" t="s">
        <v>117</v>
      </c>
      <c r="L406" s="25"/>
      <c r="M406" s="129" t="s">
        <v>1</v>
      </c>
      <c r="N406" s="130" t="s">
        <v>34</v>
      </c>
      <c r="O406" s="131">
        <v>0</v>
      </c>
      <c r="P406" s="131">
        <f t="shared" si="41"/>
        <v>0</v>
      </c>
      <c r="Q406" s="131">
        <v>0</v>
      </c>
      <c r="R406" s="131">
        <f t="shared" si="42"/>
        <v>0</v>
      </c>
      <c r="S406" s="131">
        <v>0</v>
      </c>
      <c r="T406" s="132">
        <f t="shared" si="43"/>
        <v>0</v>
      </c>
      <c r="AR406" s="133" t="s">
        <v>118</v>
      </c>
      <c r="AT406" s="133" t="s">
        <v>113</v>
      </c>
      <c r="AU406" s="133" t="s">
        <v>76</v>
      </c>
      <c r="AY406" s="13" t="s">
        <v>112</v>
      </c>
      <c r="BE406" s="134">
        <f t="shared" si="44"/>
        <v>28200</v>
      </c>
      <c r="BF406" s="134">
        <f t="shared" si="45"/>
        <v>0</v>
      </c>
      <c r="BG406" s="134">
        <f t="shared" si="46"/>
        <v>0</v>
      </c>
      <c r="BH406" s="134">
        <f t="shared" si="47"/>
        <v>0</v>
      </c>
      <c r="BI406" s="134">
        <f t="shared" si="48"/>
        <v>0</v>
      </c>
      <c r="BJ406" s="13" t="s">
        <v>76</v>
      </c>
      <c r="BK406" s="134">
        <f t="shared" si="49"/>
        <v>28200</v>
      </c>
      <c r="BL406" s="13" t="s">
        <v>118</v>
      </c>
      <c r="BM406" s="133" t="s">
        <v>1250</v>
      </c>
    </row>
    <row r="407" spans="2:65" s="1" customFormat="1" ht="24.2" customHeight="1">
      <c r="B407" s="122"/>
      <c r="C407" s="123" t="s">
        <v>1251</v>
      </c>
      <c r="D407" s="123" t="s">
        <v>113</v>
      </c>
      <c r="E407" s="124" t="s">
        <v>1252</v>
      </c>
      <c r="F407" s="125" t="s">
        <v>1253</v>
      </c>
      <c r="G407" s="126" t="s">
        <v>133</v>
      </c>
      <c r="H407" s="199">
        <v>4</v>
      </c>
      <c r="I407" s="128">
        <v>34300</v>
      </c>
      <c r="J407" s="128">
        <f t="shared" si="40"/>
        <v>137200</v>
      </c>
      <c r="K407" s="125" t="s">
        <v>117</v>
      </c>
      <c r="L407" s="25"/>
      <c r="M407" s="129" t="s">
        <v>1</v>
      </c>
      <c r="N407" s="130" t="s">
        <v>34</v>
      </c>
      <c r="O407" s="131">
        <v>0</v>
      </c>
      <c r="P407" s="131">
        <f t="shared" si="41"/>
        <v>0</v>
      </c>
      <c r="Q407" s="131">
        <v>0</v>
      </c>
      <c r="R407" s="131">
        <f t="shared" si="42"/>
        <v>0</v>
      </c>
      <c r="S407" s="131">
        <v>0</v>
      </c>
      <c r="T407" s="132">
        <f t="shared" si="43"/>
        <v>0</v>
      </c>
      <c r="AR407" s="133" t="s">
        <v>118</v>
      </c>
      <c r="AT407" s="133" t="s">
        <v>113</v>
      </c>
      <c r="AU407" s="133" t="s">
        <v>76</v>
      </c>
      <c r="AY407" s="13" t="s">
        <v>112</v>
      </c>
      <c r="BE407" s="134">
        <f t="shared" si="44"/>
        <v>137200</v>
      </c>
      <c r="BF407" s="134">
        <f t="shared" si="45"/>
        <v>0</v>
      </c>
      <c r="BG407" s="134">
        <f t="shared" si="46"/>
        <v>0</v>
      </c>
      <c r="BH407" s="134">
        <f t="shared" si="47"/>
        <v>0</v>
      </c>
      <c r="BI407" s="134">
        <f t="shared" si="48"/>
        <v>0</v>
      </c>
      <c r="BJ407" s="13" t="s">
        <v>76</v>
      </c>
      <c r="BK407" s="134">
        <f t="shared" si="49"/>
        <v>137200</v>
      </c>
      <c r="BL407" s="13" t="s">
        <v>118</v>
      </c>
      <c r="BM407" s="133" t="s">
        <v>1254</v>
      </c>
    </row>
    <row r="408" spans="2:65" s="1" customFormat="1" ht="24.2" customHeight="1">
      <c r="B408" s="122"/>
      <c r="C408" s="123" t="s">
        <v>1255</v>
      </c>
      <c r="D408" s="123" t="s">
        <v>113</v>
      </c>
      <c r="E408" s="124" t="s">
        <v>1256</v>
      </c>
      <c r="F408" s="125" t="s">
        <v>1257</v>
      </c>
      <c r="G408" s="126" t="s">
        <v>133</v>
      </c>
      <c r="H408" s="199">
        <v>4</v>
      </c>
      <c r="I408" s="128">
        <v>3220</v>
      </c>
      <c r="J408" s="128">
        <f t="shared" si="40"/>
        <v>12880</v>
      </c>
      <c r="K408" s="125" t="s">
        <v>117</v>
      </c>
      <c r="L408" s="25"/>
      <c r="M408" s="129" t="s">
        <v>1</v>
      </c>
      <c r="N408" s="130" t="s">
        <v>34</v>
      </c>
      <c r="O408" s="131">
        <v>0</v>
      </c>
      <c r="P408" s="131">
        <f t="shared" si="41"/>
        <v>0</v>
      </c>
      <c r="Q408" s="131">
        <v>0</v>
      </c>
      <c r="R408" s="131">
        <f t="shared" si="42"/>
        <v>0</v>
      </c>
      <c r="S408" s="131">
        <v>0</v>
      </c>
      <c r="T408" s="132">
        <f t="shared" si="43"/>
        <v>0</v>
      </c>
      <c r="AR408" s="133" t="s">
        <v>118</v>
      </c>
      <c r="AT408" s="133" t="s">
        <v>113</v>
      </c>
      <c r="AU408" s="133" t="s">
        <v>76</v>
      </c>
      <c r="AY408" s="13" t="s">
        <v>112</v>
      </c>
      <c r="BE408" s="134">
        <f t="shared" si="44"/>
        <v>12880</v>
      </c>
      <c r="BF408" s="134">
        <f t="shared" si="45"/>
        <v>0</v>
      </c>
      <c r="BG408" s="134">
        <f t="shared" si="46"/>
        <v>0</v>
      </c>
      <c r="BH408" s="134">
        <f t="shared" si="47"/>
        <v>0</v>
      </c>
      <c r="BI408" s="134">
        <f t="shared" si="48"/>
        <v>0</v>
      </c>
      <c r="BJ408" s="13" t="s">
        <v>76</v>
      </c>
      <c r="BK408" s="134">
        <f t="shared" si="49"/>
        <v>12880</v>
      </c>
      <c r="BL408" s="13" t="s">
        <v>118</v>
      </c>
      <c r="BM408" s="133" t="s">
        <v>1258</v>
      </c>
    </row>
    <row r="409" spans="2:65" s="1" customFormat="1" ht="24.2" customHeight="1">
      <c r="B409" s="122"/>
      <c r="C409" s="123" t="s">
        <v>1259</v>
      </c>
      <c r="D409" s="123" t="s">
        <v>113</v>
      </c>
      <c r="E409" s="124" t="s">
        <v>1260</v>
      </c>
      <c r="F409" s="125" t="s">
        <v>1261</v>
      </c>
      <c r="G409" s="126" t="s">
        <v>133</v>
      </c>
      <c r="H409" s="199">
        <v>2</v>
      </c>
      <c r="I409" s="128">
        <v>5710</v>
      </c>
      <c r="J409" s="128">
        <f t="shared" si="40"/>
        <v>11420</v>
      </c>
      <c r="K409" s="125" t="s">
        <v>117</v>
      </c>
      <c r="L409" s="25"/>
      <c r="M409" s="129" t="s">
        <v>1</v>
      </c>
      <c r="N409" s="130" t="s">
        <v>34</v>
      </c>
      <c r="O409" s="131">
        <v>0</v>
      </c>
      <c r="P409" s="131">
        <f t="shared" si="41"/>
        <v>0</v>
      </c>
      <c r="Q409" s="131">
        <v>0</v>
      </c>
      <c r="R409" s="131">
        <f t="shared" si="42"/>
        <v>0</v>
      </c>
      <c r="S409" s="131">
        <v>0</v>
      </c>
      <c r="T409" s="132">
        <f t="shared" si="43"/>
        <v>0</v>
      </c>
      <c r="AR409" s="133" t="s">
        <v>118</v>
      </c>
      <c r="AT409" s="133" t="s">
        <v>113</v>
      </c>
      <c r="AU409" s="133" t="s">
        <v>76</v>
      </c>
      <c r="AY409" s="13" t="s">
        <v>112</v>
      </c>
      <c r="BE409" s="134">
        <f t="shared" si="44"/>
        <v>11420</v>
      </c>
      <c r="BF409" s="134">
        <f t="shared" si="45"/>
        <v>0</v>
      </c>
      <c r="BG409" s="134">
        <f t="shared" si="46"/>
        <v>0</v>
      </c>
      <c r="BH409" s="134">
        <f t="shared" si="47"/>
        <v>0</v>
      </c>
      <c r="BI409" s="134">
        <f t="shared" si="48"/>
        <v>0</v>
      </c>
      <c r="BJ409" s="13" t="s">
        <v>76</v>
      </c>
      <c r="BK409" s="134">
        <f t="shared" si="49"/>
        <v>11420</v>
      </c>
      <c r="BL409" s="13" t="s">
        <v>118</v>
      </c>
      <c r="BM409" s="133" t="s">
        <v>1262</v>
      </c>
    </row>
    <row r="410" spans="2:65" s="1" customFormat="1" ht="21.75" customHeight="1">
      <c r="B410" s="122"/>
      <c r="C410" s="123" t="s">
        <v>1263</v>
      </c>
      <c r="D410" s="123" t="s">
        <v>113</v>
      </c>
      <c r="E410" s="124" t="s">
        <v>1264</v>
      </c>
      <c r="F410" s="125" t="s">
        <v>1265</v>
      </c>
      <c r="G410" s="126" t="s">
        <v>133</v>
      </c>
      <c r="H410" s="199">
        <v>2</v>
      </c>
      <c r="I410" s="128">
        <v>1240</v>
      </c>
      <c r="J410" s="128">
        <f t="shared" si="40"/>
        <v>2480</v>
      </c>
      <c r="K410" s="125" t="s">
        <v>117</v>
      </c>
      <c r="L410" s="25"/>
      <c r="M410" s="129" t="s">
        <v>1</v>
      </c>
      <c r="N410" s="130" t="s">
        <v>34</v>
      </c>
      <c r="O410" s="131">
        <v>0</v>
      </c>
      <c r="P410" s="131">
        <f t="shared" si="41"/>
        <v>0</v>
      </c>
      <c r="Q410" s="131">
        <v>0</v>
      </c>
      <c r="R410" s="131">
        <f t="shared" si="42"/>
        <v>0</v>
      </c>
      <c r="S410" s="131">
        <v>0</v>
      </c>
      <c r="T410" s="132">
        <f t="shared" si="43"/>
        <v>0</v>
      </c>
      <c r="AR410" s="133" t="s">
        <v>118</v>
      </c>
      <c r="AT410" s="133" t="s">
        <v>113</v>
      </c>
      <c r="AU410" s="133" t="s">
        <v>76</v>
      </c>
      <c r="AY410" s="13" t="s">
        <v>112</v>
      </c>
      <c r="BE410" s="134">
        <f t="shared" si="44"/>
        <v>2480</v>
      </c>
      <c r="BF410" s="134">
        <f t="shared" si="45"/>
        <v>0</v>
      </c>
      <c r="BG410" s="134">
        <f t="shared" si="46"/>
        <v>0</v>
      </c>
      <c r="BH410" s="134">
        <f t="shared" si="47"/>
        <v>0</v>
      </c>
      <c r="BI410" s="134">
        <f t="shared" si="48"/>
        <v>0</v>
      </c>
      <c r="BJ410" s="13" t="s">
        <v>76</v>
      </c>
      <c r="BK410" s="134">
        <f t="shared" si="49"/>
        <v>2480</v>
      </c>
      <c r="BL410" s="13" t="s">
        <v>118</v>
      </c>
      <c r="BM410" s="133" t="s">
        <v>1266</v>
      </c>
    </row>
    <row r="411" spans="2:65" s="1" customFormat="1" ht="37.9" customHeight="1">
      <c r="B411" s="122"/>
      <c r="C411" s="123" t="s">
        <v>1267</v>
      </c>
      <c r="D411" s="123" t="s">
        <v>113</v>
      </c>
      <c r="E411" s="124" t="s">
        <v>1268</v>
      </c>
      <c r="F411" s="125" t="s">
        <v>1269</v>
      </c>
      <c r="G411" s="126" t="s">
        <v>133</v>
      </c>
      <c r="H411" s="199">
        <v>2</v>
      </c>
      <c r="I411" s="128">
        <v>2260</v>
      </c>
      <c r="J411" s="128">
        <f t="shared" si="40"/>
        <v>4520</v>
      </c>
      <c r="K411" s="125" t="s">
        <v>117</v>
      </c>
      <c r="L411" s="25"/>
      <c r="M411" s="129" t="s">
        <v>1</v>
      </c>
      <c r="N411" s="130" t="s">
        <v>34</v>
      </c>
      <c r="O411" s="131">
        <v>0</v>
      </c>
      <c r="P411" s="131">
        <f t="shared" si="41"/>
        <v>0</v>
      </c>
      <c r="Q411" s="131">
        <v>0</v>
      </c>
      <c r="R411" s="131">
        <f t="shared" si="42"/>
        <v>0</v>
      </c>
      <c r="S411" s="131">
        <v>0</v>
      </c>
      <c r="T411" s="132">
        <f t="shared" si="43"/>
        <v>0</v>
      </c>
      <c r="AR411" s="133" t="s">
        <v>118</v>
      </c>
      <c r="AT411" s="133" t="s">
        <v>113</v>
      </c>
      <c r="AU411" s="133" t="s">
        <v>76</v>
      </c>
      <c r="AY411" s="13" t="s">
        <v>112</v>
      </c>
      <c r="BE411" s="134">
        <f t="shared" si="44"/>
        <v>4520</v>
      </c>
      <c r="BF411" s="134">
        <f t="shared" si="45"/>
        <v>0</v>
      </c>
      <c r="BG411" s="134">
        <f t="shared" si="46"/>
        <v>0</v>
      </c>
      <c r="BH411" s="134">
        <f t="shared" si="47"/>
        <v>0</v>
      </c>
      <c r="BI411" s="134">
        <f t="shared" si="48"/>
        <v>0</v>
      </c>
      <c r="BJ411" s="13" t="s">
        <v>76</v>
      </c>
      <c r="BK411" s="134">
        <f t="shared" si="49"/>
        <v>4520</v>
      </c>
      <c r="BL411" s="13" t="s">
        <v>118</v>
      </c>
      <c r="BM411" s="133" t="s">
        <v>1270</v>
      </c>
    </row>
    <row r="412" spans="2:65" s="1" customFormat="1" ht="24.2" customHeight="1">
      <c r="B412" s="122"/>
      <c r="C412" s="123" t="s">
        <v>1271</v>
      </c>
      <c r="D412" s="123" t="s">
        <v>113</v>
      </c>
      <c r="E412" s="124" t="s">
        <v>1272</v>
      </c>
      <c r="F412" s="125" t="s">
        <v>1273</v>
      </c>
      <c r="G412" s="126" t="s">
        <v>1274</v>
      </c>
      <c r="H412" s="199">
        <v>10</v>
      </c>
      <c r="I412" s="128">
        <v>1020</v>
      </c>
      <c r="J412" s="128">
        <f t="shared" si="40"/>
        <v>10200</v>
      </c>
      <c r="K412" s="125" t="s">
        <v>117</v>
      </c>
      <c r="L412" s="25"/>
      <c r="M412" s="129" t="s">
        <v>1</v>
      </c>
      <c r="N412" s="130" t="s">
        <v>34</v>
      </c>
      <c r="O412" s="131">
        <v>0</v>
      </c>
      <c r="P412" s="131">
        <f t="shared" si="41"/>
        <v>0</v>
      </c>
      <c r="Q412" s="131">
        <v>0</v>
      </c>
      <c r="R412" s="131">
        <f t="shared" si="42"/>
        <v>0</v>
      </c>
      <c r="S412" s="131">
        <v>0</v>
      </c>
      <c r="T412" s="132">
        <f t="shared" si="43"/>
        <v>0</v>
      </c>
      <c r="AR412" s="133" t="s">
        <v>118</v>
      </c>
      <c r="AT412" s="133" t="s">
        <v>113</v>
      </c>
      <c r="AU412" s="133" t="s">
        <v>76</v>
      </c>
      <c r="AY412" s="13" t="s">
        <v>112</v>
      </c>
      <c r="BE412" s="134">
        <f t="shared" si="44"/>
        <v>10200</v>
      </c>
      <c r="BF412" s="134">
        <f t="shared" si="45"/>
        <v>0</v>
      </c>
      <c r="BG412" s="134">
        <f t="shared" si="46"/>
        <v>0</v>
      </c>
      <c r="BH412" s="134">
        <f t="shared" si="47"/>
        <v>0</v>
      </c>
      <c r="BI412" s="134">
        <f t="shared" si="48"/>
        <v>0</v>
      </c>
      <c r="BJ412" s="13" t="s">
        <v>76</v>
      </c>
      <c r="BK412" s="134">
        <f t="shared" si="49"/>
        <v>10200</v>
      </c>
      <c r="BL412" s="13" t="s">
        <v>118</v>
      </c>
      <c r="BM412" s="133" t="s">
        <v>1275</v>
      </c>
    </row>
    <row r="413" spans="2:65" s="1" customFormat="1" ht="33" customHeight="1">
      <c r="B413" s="122"/>
      <c r="C413" s="123" t="s">
        <v>1276</v>
      </c>
      <c r="D413" s="123" t="s">
        <v>113</v>
      </c>
      <c r="E413" s="124" t="s">
        <v>1277</v>
      </c>
      <c r="F413" s="125" t="s">
        <v>1278</v>
      </c>
      <c r="G413" s="126" t="s">
        <v>133</v>
      </c>
      <c r="H413" s="199">
        <v>10</v>
      </c>
      <c r="I413" s="128">
        <v>18600</v>
      </c>
      <c r="J413" s="128">
        <f t="shared" si="40"/>
        <v>186000</v>
      </c>
      <c r="K413" s="125" t="s">
        <v>117</v>
      </c>
      <c r="L413" s="25"/>
      <c r="M413" s="129" t="s">
        <v>1</v>
      </c>
      <c r="N413" s="130" t="s">
        <v>34</v>
      </c>
      <c r="O413" s="131">
        <v>0</v>
      </c>
      <c r="P413" s="131">
        <f t="shared" si="41"/>
        <v>0</v>
      </c>
      <c r="Q413" s="131">
        <v>0</v>
      </c>
      <c r="R413" s="131">
        <f t="shared" si="42"/>
        <v>0</v>
      </c>
      <c r="S413" s="131">
        <v>0</v>
      </c>
      <c r="T413" s="132">
        <f t="shared" si="43"/>
        <v>0</v>
      </c>
      <c r="AR413" s="133" t="s">
        <v>118</v>
      </c>
      <c r="AT413" s="133" t="s">
        <v>113</v>
      </c>
      <c r="AU413" s="133" t="s">
        <v>76</v>
      </c>
      <c r="AY413" s="13" t="s">
        <v>112</v>
      </c>
      <c r="BE413" s="134">
        <f t="shared" si="44"/>
        <v>186000</v>
      </c>
      <c r="BF413" s="134">
        <f t="shared" si="45"/>
        <v>0</v>
      </c>
      <c r="BG413" s="134">
        <f t="shared" si="46"/>
        <v>0</v>
      </c>
      <c r="BH413" s="134">
        <f t="shared" si="47"/>
        <v>0</v>
      </c>
      <c r="BI413" s="134">
        <f t="shared" si="48"/>
        <v>0</v>
      </c>
      <c r="BJ413" s="13" t="s">
        <v>76</v>
      </c>
      <c r="BK413" s="134">
        <f t="shared" si="49"/>
        <v>186000</v>
      </c>
      <c r="BL413" s="13" t="s">
        <v>118</v>
      </c>
      <c r="BM413" s="133" t="s">
        <v>1279</v>
      </c>
    </row>
    <row r="414" spans="2:65" s="1" customFormat="1" ht="24.2" customHeight="1">
      <c r="B414" s="122"/>
      <c r="C414" s="123" t="s">
        <v>1280</v>
      </c>
      <c r="D414" s="123" t="s">
        <v>113</v>
      </c>
      <c r="E414" s="124" t="s">
        <v>1281</v>
      </c>
      <c r="F414" s="125" t="s">
        <v>1282</v>
      </c>
      <c r="G414" s="126" t="s">
        <v>133</v>
      </c>
      <c r="H414" s="199">
        <v>2</v>
      </c>
      <c r="I414" s="128">
        <v>40800</v>
      </c>
      <c r="J414" s="128">
        <f t="shared" si="40"/>
        <v>81600</v>
      </c>
      <c r="K414" s="125" t="s">
        <v>117</v>
      </c>
      <c r="L414" s="25"/>
      <c r="M414" s="129" t="s">
        <v>1</v>
      </c>
      <c r="N414" s="130" t="s">
        <v>34</v>
      </c>
      <c r="O414" s="131">
        <v>0</v>
      </c>
      <c r="P414" s="131">
        <f t="shared" si="41"/>
        <v>0</v>
      </c>
      <c r="Q414" s="131">
        <v>0</v>
      </c>
      <c r="R414" s="131">
        <f t="shared" si="42"/>
        <v>0</v>
      </c>
      <c r="S414" s="131">
        <v>0</v>
      </c>
      <c r="T414" s="132">
        <f t="shared" si="43"/>
        <v>0</v>
      </c>
      <c r="AR414" s="133" t="s">
        <v>118</v>
      </c>
      <c r="AT414" s="133" t="s">
        <v>113</v>
      </c>
      <c r="AU414" s="133" t="s">
        <v>76</v>
      </c>
      <c r="AY414" s="13" t="s">
        <v>112</v>
      </c>
      <c r="BE414" s="134">
        <f t="shared" si="44"/>
        <v>81600</v>
      </c>
      <c r="BF414" s="134">
        <f t="shared" si="45"/>
        <v>0</v>
      </c>
      <c r="BG414" s="134">
        <f t="shared" si="46"/>
        <v>0</v>
      </c>
      <c r="BH414" s="134">
        <f t="shared" si="47"/>
        <v>0</v>
      </c>
      <c r="BI414" s="134">
        <f t="shared" si="48"/>
        <v>0</v>
      </c>
      <c r="BJ414" s="13" t="s">
        <v>76</v>
      </c>
      <c r="BK414" s="134">
        <f t="shared" si="49"/>
        <v>81600</v>
      </c>
      <c r="BL414" s="13" t="s">
        <v>118</v>
      </c>
      <c r="BM414" s="133" t="s">
        <v>1283</v>
      </c>
    </row>
    <row r="415" spans="2:65" s="1" customFormat="1" ht="24.2" customHeight="1">
      <c r="B415" s="122"/>
      <c r="C415" s="123" t="s">
        <v>1284</v>
      </c>
      <c r="D415" s="123" t="s">
        <v>113</v>
      </c>
      <c r="E415" s="124" t="s">
        <v>1285</v>
      </c>
      <c r="F415" s="125" t="s">
        <v>1286</v>
      </c>
      <c r="G415" s="126" t="s">
        <v>133</v>
      </c>
      <c r="H415" s="199">
        <v>2</v>
      </c>
      <c r="I415" s="128">
        <v>57300</v>
      </c>
      <c r="J415" s="128">
        <f t="shared" si="40"/>
        <v>114600</v>
      </c>
      <c r="K415" s="125" t="s">
        <v>117</v>
      </c>
      <c r="L415" s="25"/>
      <c r="M415" s="129" t="s">
        <v>1</v>
      </c>
      <c r="N415" s="130" t="s">
        <v>34</v>
      </c>
      <c r="O415" s="131">
        <v>0</v>
      </c>
      <c r="P415" s="131">
        <f t="shared" si="41"/>
        <v>0</v>
      </c>
      <c r="Q415" s="131">
        <v>0</v>
      </c>
      <c r="R415" s="131">
        <f t="shared" si="42"/>
        <v>0</v>
      </c>
      <c r="S415" s="131">
        <v>0</v>
      </c>
      <c r="T415" s="132">
        <f t="shared" si="43"/>
        <v>0</v>
      </c>
      <c r="AR415" s="133" t="s">
        <v>118</v>
      </c>
      <c r="AT415" s="133" t="s">
        <v>113</v>
      </c>
      <c r="AU415" s="133" t="s">
        <v>76</v>
      </c>
      <c r="AY415" s="13" t="s">
        <v>112</v>
      </c>
      <c r="BE415" s="134">
        <f t="shared" si="44"/>
        <v>114600</v>
      </c>
      <c r="BF415" s="134">
        <f t="shared" si="45"/>
        <v>0</v>
      </c>
      <c r="BG415" s="134">
        <f t="shared" si="46"/>
        <v>0</v>
      </c>
      <c r="BH415" s="134">
        <f t="shared" si="47"/>
        <v>0</v>
      </c>
      <c r="BI415" s="134">
        <f t="shared" si="48"/>
        <v>0</v>
      </c>
      <c r="BJ415" s="13" t="s">
        <v>76</v>
      </c>
      <c r="BK415" s="134">
        <f t="shared" si="49"/>
        <v>114600</v>
      </c>
      <c r="BL415" s="13" t="s">
        <v>118</v>
      </c>
      <c r="BM415" s="133" t="s">
        <v>1287</v>
      </c>
    </row>
    <row r="416" spans="2:65" s="1" customFormat="1" ht="62.65" customHeight="1">
      <c r="B416" s="122"/>
      <c r="C416" s="123" t="s">
        <v>1288</v>
      </c>
      <c r="D416" s="123" t="s">
        <v>113</v>
      </c>
      <c r="E416" s="124" t="s">
        <v>1289</v>
      </c>
      <c r="F416" s="125" t="s">
        <v>1290</v>
      </c>
      <c r="G416" s="126" t="s">
        <v>1274</v>
      </c>
      <c r="H416" s="199">
        <v>10</v>
      </c>
      <c r="I416" s="128">
        <v>2100</v>
      </c>
      <c r="J416" s="128">
        <f t="shared" si="40"/>
        <v>21000</v>
      </c>
      <c r="K416" s="125" t="s">
        <v>117</v>
      </c>
      <c r="L416" s="25"/>
      <c r="M416" s="129" t="s">
        <v>1</v>
      </c>
      <c r="N416" s="130" t="s">
        <v>34</v>
      </c>
      <c r="O416" s="131">
        <v>0</v>
      </c>
      <c r="P416" s="131">
        <f t="shared" si="41"/>
        <v>0</v>
      </c>
      <c r="Q416" s="131">
        <v>0</v>
      </c>
      <c r="R416" s="131">
        <f t="shared" si="42"/>
        <v>0</v>
      </c>
      <c r="S416" s="131">
        <v>0</v>
      </c>
      <c r="T416" s="132">
        <f t="shared" si="43"/>
        <v>0</v>
      </c>
      <c r="AR416" s="133" t="s">
        <v>118</v>
      </c>
      <c r="AT416" s="133" t="s">
        <v>113</v>
      </c>
      <c r="AU416" s="133" t="s">
        <v>76</v>
      </c>
      <c r="AY416" s="13" t="s">
        <v>112</v>
      </c>
      <c r="BE416" s="134">
        <f t="shared" si="44"/>
        <v>21000</v>
      </c>
      <c r="BF416" s="134">
        <f t="shared" si="45"/>
        <v>0</v>
      </c>
      <c r="BG416" s="134">
        <f t="shared" si="46"/>
        <v>0</v>
      </c>
      <c r="BH416" s="134">
        <f t="shared" si="47"/>
        <v>0</v>
      </c>
      <c r="BI416" s="134">
        <f t="shared" si="48"/>
        <v>0</v>
      </c>
      <c r="BJ416" s="13" t="s">
        <v>76</v>
      </c>
      <c r="BK416" s="134">
        <f t="shared" si="49"/>
        <v>21000</v>
      </c>
      <c r="BL416" s="13" t="s">
        <v>118</v>
      </c>
      <c r="BM416" s="133" t="s">
        <v>1291</v>
      </c>
    </row>
    <row r="417" spans="2:65" s="1" customFormat="1" ht="37.9" customHeight="1">
      <c r="B417" s="122"/>
      <c r="C417" s="123" t="s">
        <v>1292</v>
      </c>
      <c r="D417" s="123" t="s">
        <v>113</v>
      </c>
      <c r="E417" s="124" t="s">
        <v>1293</v>
      </c>
      <c r="F417" s="125" t="s">
        <v>1294</v>
      </c>
      <c r="G417" s="126" t="s">
        <v>133</v>
      </c>
      <c r="H417" s="199">
        <v>10</v>
      </c>
      <c r="I417" s="128">
        <v>759</v>
      </c>
      <c r="J417" s="128">
        <f t="shared" si="40"/>
        <v>7590</v>
      </c>
      <c r="K417" s="125" t="s">
        <v>117</v>
      </c>
      <c r="L417" s="25"/>
      <c r="M417" s="129" t="s">
        <v>1</v>
      </c>
      <c r="N417" s="130" t="s">
        <v>34</v>
      </c>
      <c r="O417" s="131">
        <v>0</v>
      </c>
      <c r="P417" s="131">
        <f t="shared" si="41"/>
        <v>0</v>
      </c>
      <c r="Q417" s="131">
        <v>0</v>
      </c>
      <c r="R417" s="131">
        <f t="shared" si="42"/>
        <v>0</v>
      </c>
      <c r="S417" s="131">
        <v>0</v>
      </c>
      <c r="T417" s="132">
        <f t="shared" si="43"/>
        <v>0</v>
      </c>
      <c r="AR417" s="133" t="s">
        <v>118</v>
      </c>
      <c r="AT417" s="133" t="s">
        <v>113</v>
      </c>
      <c r="AU417" s="133" t="s">
        <v>76</v>
      </c>
      <c r="AY417" s="13" t="s">
        <v>112</v>
      </c>
      <c r="BE417" s="134">
        <f t="shared" si="44"/>
        <v>7590</v>
      </c>
      <c r="BF417" s="134">
        <f t="shared" si="45"/>
        <v>0</v>
      </c>
      <c r="BG417" s="134">
        <f t="shared" si="46"/>
        <v>0</v>
      </c>
      <c r="BH417" s="134">
        <f t="shared" si="47"/>
        <v>0</v>
      </c>
      <c r="BI417" s="134">
        <f t="shared" si="48"/>
        <v>0</v>
      </c>
      <c r="BJ417" s="13" t="s">
        <v>76</v>
      </c>
      <c r="BK417" s="134">
        <f t="shared" si="49"/>
        <v>7590</v>
      </c>
      <c r="BL417" s="13" t="s">
        <v>118</v>
      </c>
      <c r="BM417" s="133" t="s">
        <v>1295</v>
      </c>
    </row>
    <row r="418" spans="2:65" s="1" customFormat="1" ht="24.2" customHeight="1">
      <c r="B418" s="122"/>
      <c r="C418" s="123" t="s">
        <v>1296</v>
      </c>
      <c r="D418" s="123" t="s">
        <v>113</v>
      </c>
      <c r="E418" s="124" t="s">
        <v>1297</v>
      </c>
      <c r="F418" s="125" t="s">
        <v>1298</v>
      </c>
      <c r="G418" s="126" t="s">
        <v>133</v>
      </c>
      <c r="H418" s="199">
        <v>10</v>
      </c>
      <c r="I418" s="128">
        <v>30900</v>
      </c>
      <c r="J418" s="128">
        <f t="shared" si="40"/>
        <v>309000</v>
      </c>
      <c r="K418" s="125" t="s">
        <v>117</v>
      </c>
      <c r="L418" s="25"/>
      <c r="M418" s="129" t="s">
        <v>1</v>
      </c>
      <c r="N418" s="130" t="s">
        <v>34</v>
      </c>
      <c r="O418" s="131">
        <v>0</v>
      </c>
      <c r="P418" s="131">
        <f t="shared" si="41"/>
        <v>0</v>
      </c>
      <c r="Q418" s="131">
        <v>0</v>
      </c>
      <c r="R418" s="131">
        <f t="shared" si="42"/>
        <v>0</v>
      </c>
      <c r="S418" s="131">
        <v>0</v>
      </c>
      <c r="T418" s="132">
        <f t="shared" si="43"/>
        <v>0</v>
      </c>
      <c r="AR418" s="133" t="s">
        <v>118</v>
      </c>
      <c r="AT418" s="133" t="s">
        <v>113</v>
      </c>
      <c r="AU418" s="133" t="s">
        <v>76</v>
      </c>
      <c r="AY418" s="13" t="s">
        <v>112</v>
      </c>
      <c r="BE418" s="134">
        <f t="shared" si="44"/>
        <v>309000</v>
      </c>
      <c r="BF418" s="134">
        <f t="shared" si="45"/>
        <v>0</v>
      </c>
      <c r="BG418" s="134">
        <f t="shared" si="46"/>
        <v>0</v>
      </c>
      <c r="BH418" s="134">
        <f t="shared" si="47"/>
        <v>0</v>
      </c>
      <c r="BI418" s="134">
        <f t="shared" si="48"/>
        <v>0</v>
      </c>
      <c r="BJ418" s="13" t="s">
        <v>76</v>
      </c>
      <c r="BK418" s="134">
        <f t="shared" si="49"/>
        <v>309000</v>
      </c>
      <c r="BL418" s="13" t="s">
        <v>118</v>
      </c>
      <c r="BM418" s="133" t="s">
        <v>1299</v>
      </c>
    </row>
    <row r="419" spans="2:65" s="1" customFormat="1" ht="33" customHeight="1">
      <c r="B419" s="122"/>
      <c r="C419" s="123" t="s">
        <v>1300</v>
      </c>
      <c r="D419" s="123" t="s">
        <v>113</v>
      </c>
      <c r="E419" s="124" t="s">
        <v>1301</v>
      </c>
      <c r="F419" s="125" t="s">
        <v>1302</v>
      </c>
      <c r="G419" s="126" t="s">
        <v>133</v>
      </c>
      <c r="H419" s="199">
        <v>2</v>
      </c>
      <c r="I419" s="128">
        <v>14200</v>
      </c>
      <c r="J419" s="128">
        <f t="shared" si="40"/>
        <v>28400</v>
      </c>
      <c r="K419" s="125" t="s">
        <v>117</v>
      </c>
      <c r="L419" s="25"/>
      <c r="M419" s="129" t="s">
        <v>1</v>
      </c>
      <c r="N419" s="130" t="s">
        <v>34</v>
      </c>
      <c r="O419" s="131">
        <v>0</v>
      </c>
      <c r="P419" s="131">
        <f t="shared" si="41"/>
        <v>0</v>
      </c>
      <c r="Q419" s="131">
        <v>0</v>
      </c>
      <c r="R419" s="131">
        <f t="shared" si="42"/>
        <v>0</v>
      </c>
      <c r="S419" s="131">
        <v>0</v>
      </c>
      <c r="T419" s="132">
        <f t="shared" si="43"/>
        <v>0</v>
      </c>
      <c r="AR419" s="133" t="s">
        <v>118</v>
      </c>
      <c r="AT419" s="133" t="s">
        <v>113</v>
      </c>
      <c r="AU419" s="133" t="s">
        <v>76</v>
      </c>
      <c r="AY419" s="13" t="s">
        <v>112</v>
      </c>
      <c r="BE419" s="134">
        <f t="shared" si="44"/>
        <v>28400</v>
      </c>
      <c r="BF419" s="134">
        <f t="shared" si="45"/>
        <v>0</v>
      </c>
      <c r="BG419" s="134">
        <f t="shared" si="46"/>
        <v>0</v>
      </c>
      <c r="BH419" s="134">
        <f t="shared" si="47"/>
        <v>0</v>
      </c>
      <c r="BI419" s="134">
        <f t="shared" si="48"/>
        <v>0</v>
      </c>
      <c r="BJ419" s="13" t="s">
        <v>76</v>
      </c>
      <c r="BK419" s="134">
        <f t="shared" si="49"/>
        <v>28400</v>
      </c>
      <c r="BL419" s="13" t="s">
        <v>118</v>
      </c>
      <c r="BM419" s="133" t="s">
        <v>1303</v>
      </c>
    </row>
    <row r="420" spans="2:65" s="1" customFormat="1" ht="24.2" customHeight="1">
      <c r="B420" s="122"/>
      <c r="C420" s="123" t="s">
        <v>1304</v>
      </c>
      <c r="D420" s="123" t="s">
        <v>113</v>
      </c>
      <c r="E420" s="124" t="s">
        <v>1305</v>
      </c>
      <c r="F420" s="125" t="s">
        <v>1306</v>
      </c>
      <c r="G420" s="126" t="s">
        <v>133</v>
      </c>
      <c r="H420" s="199">
        <v>2</v>
      </c>
      <c r="I420" s="128">
        <v>20100</v>
      </c>
      <c r="J420" s="128">
        <f t="shared" si="40"/>
        <v>40200</v>
      </c>
      <c r="K420" s="125" t="s">
        <v>117</v>
      </c>
      <c r="L420" s="25"/>
      <c r="M420" s="129" t="s">
        <v>1</v>
      </c>
      <c r="N420" s="130" t="s">
        <v>34</v>
      </c>
      <c r="O420" s="131">
        <v>0</v>
      </c>
      <c r="P420" s="131">
        <f t="shared" si="41"/>
        <v>0</v>
      </c>
      <c r="Q420" s="131">
        <v>0</v>
      </c>
      <c r="R420" s="131">
        <f t="shared" si="42"/>
        <v>0</v>
      </c>
      <c r="S420" s="131">
        <v>0</v>
      </c>
      <c r="T420" s="132">
        <f t="shared" si="43"/>
        <v>0</v>
      </c>
      <c r="AR420" s="133" t="s">
        <v>118</v>
      </c>
      <c r="AT420" s="133" t="s">
        <v>113</v>
      </c>
      <c r="AU420" s="133" t="s">
        <v>76</v>
      </c>
      <c r="AY420" s="13" t="s">
        <v>112</v>
      </c>
      <c r="BE420" s="134">
        <f t="shared" si="44"/>
        <v>40200</v>
      </c>
      <c r="BF420" s="134">
        <f t="shared" si="45"/>
        <v>0</v>
      </c>
      <c r="BG420" s="134">
        <f t="shared" si="46"/>
        <v>0</v>
      </c>
      <c r="BH420" s="134">
        <f t="shared" si="47"/>
        <v>0</v>
      </c>
      <c r="BI420" s="134">
        <f t="shared" si="48"/>
        <v>0</v>
      </c>
      <c r="BJ420" s="13" t="s">
        <v>76</v>
      </c>
      <c r="BK420" s="134">
        <f t="shared" si="49"/>
        <v>40200</v>
      </c>
      <c r="BL420" s="13" t="s">
        <v>118</v>
      </c>
      <c r="BM420" s="133" t="s">
        <v>1307</v>
      </c>
    </row>
    <row r="421" spans="2:65" s="1" customFormat="1" ht="33" customHeight="1">
      <c r="B421" s="122"/>
      <c r="C421" s="123" t="s">
        <v>1308</v>
      </c>
      <c r="D421" s="123" t="s">
        <v>113</v>
      </c>
      <c r="E421" s="124" t="s">
        <v>1309</v>
      </c>
      <c r="F421" s="125" t="s">
        <v>1310</v>
      </c>
      <c r="G421" s="126" t="s">
        <v>133</v>
      </c>
      <c r="H421" s="199">
        <v>2</v>
      </c>
      <c r="I421" s="128">
        <v>10600</v>
      </c>
      <c r="J421" s="128">
        <f t="shared" si="40"/>
        <v>21200</v>
      </c>
      <c r="K421" s="125" t="s">
        <v>117</v>
      </c>
      <c r="L421" s="25"/>
      <c r="M421" s="129" t="s">
        <v>1</v>
      </c>
      <c r="N421" s="130" t="s">
        <v>34</v>
      </c>
      <c r="O421" s="131">
        <v>0</v>
      </c>
      <c r="P421" s="131">
        <f t="shared" si="41"/>
        <v>0</v>
      </c>
      <c r="Q421" s="131">
        <v>0</v>
      </c>
      <c r="R421" s="131">
        <f t="shared" si="42"/>
        <v>0</v>
      </c>
      <c r="S421" s="131">
        <v>0</v>
      </c>
      <c r="T421" s="132">
        <f t="shared" si="43"/>
        <v>0</v>
      </c>
      <c r="AR421" s="133" t="s">
        <v>118</v>
      </c>
      <c r="AT421" s="133" t="s">
        <v>113</v>
      </c>
      <c r="AU421" s="133" t="s">
        <v>76</v>
      </c>
      <c r="AY421" s="13" t="s">
        <v>112</v>
      </c>
      <c r="BE421" s="134">
        <f t="shared" si="44"/>
        <v>21200</v>
      </c>
      <c r="BF421" s="134">
        <f t="shared" si="45"/>
        <v>0</v>
      </c>
      <c r="BG421" s="134">
        <f t="shared" si="46"/>
        <v>0</v>
      </c>
      <c r="BH421" s="134">
        <f t="shared" si="47"/>
        <v>0</v>
      </c>
      <c r="BI421" s="134">
        <f t="shared" si="48"/>
        <v>0</v>
      </c>
      <c r="BJ421" s="13" t="s">
        <v>76</v>
      </c>
      <c r="BK421" s="134">
        <f t="shared" si="49"/>
        <v>21200</v>
      </c>
      <c r="BL421" s="13" t="s">
        <v>118</v>
      </c>
      <c r="BM421" s="133" t="s">
        <v>1311</v>
      </c>
    </row>
    <row r="422" spans="2:65" s="1" customFormat="1" ht="16.5" customHeight="1">
      <c r="B422" s="122"/>
      <c r="C422" s="123" t="s">
        <v>1312</v>
      </c>
      <c r="D422" s="123" t="s">
        <v>113</v>
      </c>
      <c r="E422" s="124" t="s">
        <v>1313</v>
      </c>
      <c r="F422" s="125" t="s">
        <v>1314</v>
      </c>
      <c r="G422" s="126" t="s">
        <v>133</v>
      </c>
      <c r="H422" s="199">
        <v>4</v>
      </c>
      <c r="I422" s="128">
        <v>21800</v>
      </c>
      <c r="J422" s="128">
        <f t="shared" si="40"/>
        <v>87200</v>
      </c>
      <c r="K422" s="125" t="s">
        <v>117</v>
      </c>
      <c r="L422" s="25"/>
      <c r="M422" s="129" t="s">
        <v>1</v>
      </c>
      <c r="N422" s="130" t="s">
        <v>34</v>
      </c>
      <c r="O422" s="131">
        <v>0</v>
      </c>
      <c r="P422" s="131">
        <f t="shared" si="41"/>
        <v>0</v>
      </c>
      <c r="Q422" s="131">
        <v>0</v>
      </c>
      <c r="R422" s="131">
        <f t="shared" si="42"/>
        <v>0</v>
      </c>
      <c r="S422" s="131">
        <v>0</v>
      </c>
      <c r="T422" s="132">
        <f t="shared" si="43"/>
        <v>0</v>
      </c>
      <c r="AR422" s="133" t="s">
        <v>118</v>
      </c>
      <c r="AT422" s="133" t="s">
        <v>113</v>
      </c>
      <c r="AU422" s="133" t="s">
        <v>76</v>
      </c>
      <c r="AY422" s="13" t="s">
        <v>112</v>
      </c>
      <c r="BE422" s="134">
        <f t="shared" si="44"/>
        <v>87200</v>
      </c>
      <c r="BF422" s="134">
        <f t="shared" si="45"/>
        <v>0</v>
      </c>
      <c r="BG422" s="134">
        <f t="shared" si="46"/>
        <v>0</v>
      </c>
      <c r="BH422" s="134">
        <f t="shared" si="47"/>
        <v>0</v>
      </c>
      <c r="BI422" s="134">
        <f t="shared" si="48"/>
        <v>0</v>
      </c>
      <c r="BJ422" s="13" t="s">
        <v>76</v>
      </c>
      <c r="BK422" s="134">
        <f t="shared" si="49"/>
        <v>87200</v>
      </c>
      <c r="BL422" s="13" t="s">
        <v>118</v>
      </c>
      <c r="BM422" s="133" t="s">
        <v>1315</v>
      </c>
    </row>
    <row r="423" spans="2:65" s="1" customFormat="1" ht="37.9" customHeight="1">
      <c r="B423" s="122"/>
      <c r="C423" s="123" t="s">
        <v>1316</v>
      </c>
      <c r="D423" s="123" t="s">
        <v>113</v>
      </c>
      <c r="E423" s="124" t="s">
        <v>1317</v>
      </c>
      <c r="F423" s="125" t="s">
        <v>1318</v>
      </c>
      <c r="G423" s="126" t="s">
        <v>1319</v>
      </c>
      <c r="H423" s="199">
        <v>20</v>
      </c>
      <c r="I423" s="128">
        <v>12200</v>
      </c>
      <c r="J423" s="128">
        <f t="shared" si="40"/>
        <v>244000</v>
      </c>
      <c r="K423" s="125" t="s">
        <v>117</v>
      </c>
      <c r="L423" s="25"/>
      <c r="M423" s="129" t="s">
        <v>1</v>
      </c>
      <c r="N423" s="130" t="s">
        <v>34</v>
      </c>
      <c r="O423" s="131">
        <v>0</v>
      </c>
      <c r="P423" s="131">
        <f t="shared" si="41"/>
        <v>0</v>
      </c>
      <c r="Q423" s="131">
        <v>0</v>
      </c>
      <c r="R423" s="131">
        <f t="shared" si="42"/>
        <v>0</v>
      </c>
      <c r="S423" s="131">
        <v>0</v>
      </c>
      <c r="T423" s="132">
        <f t="shared" si="43"/>
        <v>0</v>
      </c>
      <c r="AR423" s="133" t="s">
        <v>118</v>
      </c>
      <c r="AT423" s="133" t="s">
        <v>113</v>
      </c>
      <c r="AU423" s="133" t="s">
        <v>76</v>
      </c>
      <c r="AY423" s="13" t="s">
        <v>112</v>
      </c>
      <c r="BE423" s="134">
        <f t="shared" si="44"/>
        <v>244000</v>
      </c>
      <c r="BF423" s="134">
        <f t="shared" si="45"/>
        <v>0</v>
      </c>
      <c r="BG423" s="134">
        <f t="shared" si="46"/>
        <v>0</v>
      </c>
      <c r="BH423" s="134">
        <f t="shared" si="47"/>
        <v>0</v>
      </c>
      <c r="BI423" s="134">
        <f t="shared" si="48"/>
        <v>0</v>
      </c>
      <c r="BJ423" s="13" t="s">
        <v>76</v>
      </c>
      <c r="BK423" s="134">
        <f t="shared" si="49"/>
        <v>244000</v>
      </c>
      <c r="BL423" s="13" t="s">
        <v>118</v>
      </c>
      <c r="BM423" s="133" t="s">
        <v>1320</v>
      </c>
    </row>
    <row r="424" spans="2:65" s="1" customFormat="1" ht="16.5" customHeight="1">
      <c r="B424" s="122"/>
      <c r="C424" s="123" t="s">
        <v>1321</v>
      </c>
      <c r="D424" s="123" t="s">
        <v>113</v>
      </c>
      <c r="E424" s="124" t="s">
        <v>1322</v>
      </c>
      <c r="F424" s="125" t="s">
        <v>1323</v>
      </c>
      <c r="G424" s="126" t="s">
        <v>133</v>
      </c>
      <c r="H424" s="199">
        <v>4</v>
      </c>
      <c r="I424" s="128">
        <v>2840</v>
      </c>
      <c r="J424" s="128">
        <f t="shared" si="40"/>
        <v>11360</v>
      </c>
      <c r="K424" s="125" t="s">
        <v>117</v>
      </c>
      <c r="L424" s="25"/>
      <c r="M424" s="129" t="s">
        <v>1</v>
      </c>
      <c r="N424" s="130" t="s">
        <v>34</v>
      </c>
      <c r="O424" s="131">
        <v>0</v>
      </c>
      <c r="P424" s="131">
        <f t="shared" si="41"/>
        <v>0</v>
      </c>
      <c r="Q424" s="131">
        <v>0</v>
      </c>
      <c r="R424" s="131">
        <f t="shared" si="42"/>
        <v>0</v>
      </c>
      <c r="S424" s="131">
        <v>0</v>
      </c>
      <c r="T424" s="132">
        <f t="shared" si="43"/>
        <v>0</v>
      </c>
      <c r="AR424" s="133" t="s">
        <v>118</v>
      </c>
      <c r="AT424" s="133" t="s">
        <v>113</v>
      </c>
      <c r="AU424" s="133" t="s">
        <v>76</v>
      </c>
      <c r="AY424" s="13" t="s">
        <v>112</v>
      </c>
      <c r="BE424" s="134">
        <f t="shared" si="44"/>
        <v>11360</v>
      </c>
      <c r="BF424" s="134">
        <f t="shared" si="45"/>
        <v>0</v>
      </c>
      <c r="BG424" s="134">
        <f t="shared" si="46"/>
        <v>0</v>
      </c>
      <c r="BH424" s="134">
        <f t="shared" si="47"/>
        <v>0</v>
      </c>
      <c r="BI424" s="134">
        <f t="shared" si="48"/>
        <v>0</v>
      </c>
      <c r="BJ424" s="13" t="s">
        <v>76</v>
      </c>
      <c r="BK424" s="134">
        <f t="shared" si="49"/>
        <v>11360</v>
      </c>
      <c r="BL424" s="13" t="s">
        <v>118</v>
      </c>
      <c r="BM424" s="133" t="s">
        <v>1324</v>
      </c>
    </row>
    <row r="425" spans="2:65" s="1" customFormat="1" ht="24.2" customHeight="1">
      <c r="B425" s="122"/>
      <c r="C425" s="123" t="s">
        <v>1325</v>
      </c>
      <c r="D425" s="123" t="s">
        <v>113</v>
      </c>
      <c r="E425" s="124" t="s">
        <v>1326</v>
      </c>
      <c r="F425" s="125" t="s">
        <v>1327</v>
      </c>
      <c r="G425" s="126" t="s">
        <v>1319</v>
      </c>
      <c r="H425" s="199">
        <v>4</v>
      </c>
      <c r="I425" s="128">
        <v>47200</v>
      </c>
      <c r="J425" s="128">
        <f t="shared" si="40"/>
        <v>188800</v>
      </c>
      <c r="K425" s="125" t="s">
        <v>117</v>
      </c>
      <c r="L425" s="25"/>
      <c r="M425" s="129" t="s">
        <v>1</v>
      </c>
      <c r="N425" s="130" t="s">
        <v>34</v>
      </c>
      <c r="O425" s="131">
        <v>0</v>
      </c>
      <c r="P425" s="131">
        <f t="shared" si="41"/>
        <v>0</v>
      </c>
      <c r="Q425" s="131">
        <v>0</v>
      </c>
      <c r="R425" s="131">
        <f t="shared" si="42"/>
        <v>0</v>
      </c>
      <c r="S425" s="131">
        <v>0</v>
      </c>
      <c r="T425" s="132">
        <f t="shared" si="43"/>
        <v>0</v>
      </c>
      <c r="AR425" s="133" t="s">
        <v>118</v>
      </c>
      <c r="AT425" s="133" t="s">
        <v>113</v>
      </c>
      <c r="AU425" s="133" t="s">
        <v>76</v>
      </c>
      <c r="AY425" s="13" t="s">
        <v>112</v>
      </c>
      <c r="BE425" s="134">
        <f t="shared" si="44"/>
        <v>188800</v>
      </c>
      <c r="BF425" s="134">
        <f t="shared" si="45"/>
        <v>0</v>
      </c>
      <c r="BG425" s="134">
        <f t="shared" si="46"/>
        <v>0</v>
      </c>
      <c r="BH425" s="134">
        <f t="shared" si="47"/>
        <v>0</v>
      </c>
      <c r="BI425" s="134">
        <f t="shared" si="48"/>
        <v>0</v>
      </c>
      <c r="BJ425" s="13" t="s">
        <v>76</v>
      </c>
      <c r="BK425" s="134">
        <f t="shared" si="49"/>
        <v>188800</v>
      </c>
      <c r="BL425" s="13" t="s">
        <v>118</v>
      </c>
      <c r="BM425" s="133" t="s">
        <v>1328</v>
      </c>
    </row>
    <row r="426" spans="2:65" s="1" customFormat="1" ht="16.5" customHeight="1">
      <c r="B426" s="122"/>
      <c r="C426" s="123" t="s">
        <v>1329</v>
      </c>
      <c r="D426" s="123" t="s">
        <v>113</v>
      </c>
      <c r="E426" s="124" t="s">
        <v>1330</v>
      </c>
      <c r="F426" s="125" t="s">
        <v>1331</v>
      </c>
      <c r="G426" s="126" t="s">
        <v>133</v>
      </c>
      <c r="H426" s="199">
        <v>4</v>
      </c>
      <c r="I426" s="128">
        <v>11900</v>
      </c>
      <c r="J426" s="128">
        <f t="shared" si="40"/>
        <v>47600</v>
      </c>
      <c r="K426" s="125" t="s">
        <v>117</v>
      </c>
      <c r="L426" s="25"/>
      <c r="M426" s="129" t="s">
        <v>1</v>
      </c>
      <c r="N426" s="130" t="s">
        <v>34</v>
      </c>
      <c r="O426" s="131">
        <v>0</v>
      </c>
      <c r="P426" s="131">
        <f t="shared" si="41"/>
        <v>0</v>
      </c>
      <c r="Q426" s="131">
        <v>0</v>
      </c>
      <c r="R426" s="131">
        <f t="shared" si="42"/>
        <v>0</v>
      </c>
      <c r="S426" s="131">
        <v>0</v>
      </c>
      <c r="T426" s="132">
        <f t="shared" si="43"/>
        <v>0</v>
      </c>
      <c r="AR426" s="133" t="s">
        <v>118</v>
      </c>
      <c r="AT426" s="133" t="s">
        <v>113</v>
      </c>
      <c r="AU426" s="133" t="s">
        <v>76</v>
      </c>
      <c r="AY426" s="13" t="s">
        <v>112</v>
      </c>
      <c r="BE426" s="134">
        <f t="shared" si="44"/>
        <v>47600</v>
      </c>
      <c r="BF426" s="134">
        <f t="shared" si="45"/>
        <v>0</v>
      </c>
      <c r="BG426" s="134">
        <f t="shared" si="46"/>
        <v>0</v>
      </c>
      <c r="BH426" s="134">
        <f t="shared" si="47"/>
        <v>0</v>
      </c>
      <c r="BI426" s="134">
        <f t="shared" si="48"/>
        <v>0</v>
      </c>
      <c r="BJ426" s="13" t="s">
        <v>76</v>
      </c>
      <c r="BK426" s="134">
        <f t="shared" si="49"/>
        <v>47600</v>
      </c>
      <c r="BL426" s="13" t="s">
        <v>118</v>
      </c>
      <c r="BM426" s="133" t="s">
        <v>1332</v>
      </c>
    </row>
    <row r="427" spans="2:65" s="1" customFormat="1" ht="24.2" customHeight="1">
      <c r="B427" s="122"/>
      <c r="C427" s="123" t="s">
        <v>1333</v>
      </c>
      <c r="D427" s="123" t="s">
        <v>113</v>
      </c>
      <c r="E427" s="124" t="s">
        <v>1334</v>
      </c>
      <c r="F427" s="125" t="s">
        <v>1335</v>
      </c>
      <c r="G427" s="126" t="s">
        <v>133</v>
      </c>
      <c r="H427" s="199">
        <v>4</v>
      </c>
      <c r="I427" s="128">
        <v>4100</v>
      </c>
      <c r="J427" s="128">
        <f t="shared" si="40"/>
        <v>16400</v>
      </c>
      <c r="K427" s="125" t="s">
        <v>117</v>
      </c>
      <c r="L427" s="25"/>
      <c r="M427" s="129" t="s">
        <v>1</v>
      </c>
      <c r="N427" s="130" t="s">
        <v>34</v>
      </c>
      <c r="O427" s="131">
        <v>0</v>
      </c>
      <c r="P427" s="131">
        <f t="shared" si="41"/>
        <v>0</v>
      </c>
      <c r="Q427" s="131">
        <v>0</v>
      </c>
      <c r="R427" s="131">
        <f t="shared" si="42"/>
        <v>0</v>
      </c>
      <c r="S427" s="131">
        <v>0</v>
      </c>
      <c r="T427" s="132">
        <f t="shared" si="43"/>
        <v>0</v>
      </c>
      <c r="AR427" s="133" t="s">
        <v>118</v>
      </c>
      <c r="AT427" s="133" t="s">
        <v>113</v>
      </c>
      <c r="AU427" s="133" t="s">
        <v>76</v>
      </c>
      <c r="AY427" s="13" t="s">
        <v>112</v>
      </c>
      <c r="BE427" s="134">
        <f t="shared" si="44"/>
        <v>16400</v>
      </c>
      <c r="BF427" s="134">
        <f t="shared" si="45"/>
        <v>0</v>
      </c>
      <c r="BG427" s="134">
        <f t="shared" si="46"/>
        <v>0</v>
      </c>
      <c r="BH427" s="134">
        <f t="shared" si="47"/>
        <v>0</v>
      </c>
      <c r="BI427" s="134">
        <f t="shared" si="48"/>
        <v>0</v>
      </c>
      <c r="BJ427" s="13" t="s">
        <v>76</v>
      </c>
      <c r="BK427" s="134">
        <f t="shared" si="49"/>
        <v>16400</v>
      </c>
      <c r="BL427" s="13" t="s">
        <v>118</v>
      </c>
      <c r="BM427" s="133" t="s">
        <v>1336</v>
      </c>
    </row>
    <row r="428" spans="2:65" s="1" customFormat="1" ht="24.2" customHeight="1">
      <c r="B428" s="122"/>
      <c r="C428" s="123" t="s">
        <v>1337</v>
      </c>
      <c r="D428" s="123" t="s">
        <v>113</v>
      </c>
      <c r="E428" s="124" t="s">
        <v>1338</v>
      </c>
      <c r="F428" s="125" t="s">
        <v>1339</v>
      </c>
      <c r="G428" s="126" t="s">
        <v>1319</v>
      </c>
      <c r="H428" s="199">
        <v>10</v>
      </c>
      <c r="I428" s="128">
        <v>19400</v>
      </c>
      <c r="J428" s="128">
        <f t="shared" si="40"/>
        <v>194000</v>
      </c>
      <c r="K428" s="125" t="s">
        <v>117</v>
      </c>
      <c r="L428" s="25"/>
      <c r="M428" s="129" t="s">
        <v>1</v>
      </c>
      <c r="N428" s="130" t="s">
        <v>34</v>
      </c>
      <c r="O428" s="131">
        <v>0</v>
      </c>
      <c r="P428" s="131">
        <f t="shared" si="41"/>
        <v>0</v>
      </c>
      <c r="Q428" s="131">
        <v>0</v>
      </c>
      <c r="R428" s="131">
        <f t="shared" si="42"/>
        <v>0</v>
      </c>
      <c r="S428" s="131">
        <v>0</v>
      </c>
      <c r="T428" s="132">
        <f t="shared" si="43"/>
        <v>0</v>
      </c>
      <c r="AR428" s="133" t="s">
        <v>118</v>
      </c>
      <c r="AT428" s="133" t="s">
        <v>113</v>
      </c>
      <c r="AU428" s="133" t="s">
        <v>76</v>
      </c>
      <c r="AY428" s="13" t="s">
        <v>112</v>
      </c>
      <c r="BE428" s="134">
        <f t="shared" si="44"/>
        <v>194000</v>
      </c>
      <c r="BF428" s="134">
        <f t="shared" si="45"/>
        <v>0</v>
      </c>
      <c r="BG428" s="134">
        <f t="shared" si="46"/>
        <v>0</v>
      </c>
      <c r="BH428" s="134">
        <f t="shared" si="47"/>
        <v>0</v>
      </c>
      <c r="BI428" s="134">
        <f t="shared" si="48"/>
        <v>0</v>
      </c>
      <c r="BJ428" s="13" t="s">
        <v>76</v>
      </c>
      <c r="BK428" s="134">
        <f t="shared" si="49"/>
        <v>194000</v>
      </c>
      <c r="BL428" s="13" t="s">
        <v>118</v>
      </c>
      <c r="BM428" s="133" t="s">
        <v>1340</v>
      </c>
    </row>
    <row r="429" spans="2:65" s="1" customFormat="1" ht="24.2" customHeight="1">
      <c r="B429" s="122"/>
      <c r="C429" s="123" t="s">
        <v>1341</v>
      </c>
      <c r="D429" s="123" t="s">
        <v>113</v>
      </c>
      <c r="E429" s="124" t="s">
        <v>1342</v>
      </c>
      <c r="F429" s="125" t="s">
        <v>1343</v>
      </c>
      <c r="G429" s="126" t="s">
        <v>133</v>
      </c>
      <c r="H429" s="199">
        <v>4</v>
      </c>
      <c r="I429" s="128">
        <v>8110</v>
      </c>
      <c r="J429" s="128">
        <f t="shared" si="40"/>
        <v>32440</v>
      </c>
      <c r="K429" s="125" t="s">
        <v>117</v>
      </c>
      <c r="L429" s="25"/>
      <c r="M429" s="129" t="s">
        <v>1</v>
      </c>
      <c r="N429" s="130" t="s">
        <v>34</v>
      </c>
      <c r="O429" s="131">
        <v>0</v>
      </c>
      <c r="P429" s="131">
        <f t="shared" si="41"/>
        <v>0</v>
      </c>
      <c r="Q429" s="131">
        <v>0</v>
      </c>
      <c r="R429" s="131">
        <f t="shared" si="42"/>
        <v>0</v>
      </c>
      <c r="S429" s="131">
        <v>0</v>
      </c>
      <c r="T429" s="132">
        <f t="shared" si="43"/>
        <v>0</v>
      </c>
      <c r="AR429" s="133" t="s">
        <v>118</v>
      </c>
      <c r="AT429" s="133" t="s">
        <v>113</v>
      </c>
      <c r="AU429" s="133" t="s">
        <v>76</v>
      </c>
      <c r="AY429" s="13" t="s">
        <v>112</v>
      </c>
      <c r="BE429" s="134">
        <f t="shared" si="44"/>
        <v>32440</v>
      </c>
      <c r="BF429" s="134">
        <f t="shared" si="45"/>
        <v>0</v>
      </c>
      <c r="BG429" s="134">
        <f t="shared" si="46"/>
        <v>0</v>
      </c>
      <c r="BH429" s="134">
        <f t="shared" si="47"/>
        <v>0</v>
      </c>
      <c r="BI429" s="134">
        <f t="shared" si="48"/>
        <v>0</v>
      </c>
      <c r="BJ429" s="13" t="s">
        <v>76</v>
      </c>
      <c r="BK429" s="134">
        <f t="shared" si="49"/>
        <v>32440</v>
      </c>
      <c r="BL429" s="13" t="s">
        <v>118</v>
      </c>
      <c r="BM429" s="133" t="s">
        <v>1344</v>
      </c>
    </row>
    <row r="430" spans="2:65" s="1" customFormat="1" ht="21.75" customHeight="1">
      <c r="B430" s="122"/>
      <c r="C430" s="123" t="s">
        <v>1345</v>
      </c>
      <c r="D430" s="123" t="s">
        <v>113</v>
      </c>
      <c r="E430" s="124" t="s">
        <v>1346</v>
      </c>
      <c r="F430" s="125" t="s">
        <v>1347</v>
      </c>
      <c r="G430" s="126" t="s">
        <v>133</v>
      </c>
      <c r="H430" s="199">
        <v>4</v>
      </c>
      <c r="I430" s="128">
        <v>7230</v>
      </c>
      <c r="J430" s="128">
        <f t="shared" si="40"/>
        <v>28920</v>
      </c>
      <c r="K430" s="125" t="s">
        <v>117</v>
      </c>
      <c r="L430" s="25"/>
      <c r="M430" s="129" t="s">
        <v>1</v>
      </c>
      <c r="N430" s="130" t="s">
        <v>34</v>
      </c>
      <c r="O430" s="131">
        <v>0</v>
      </c>
      <c r="P430" s="131">
        <f t="shared" si="41"/>
        <v>0</v>
      </c>
      <c r="Q430" s="131">
        <v>0</v>
      </c>
      <c r="R430" s="131">
        <f t="shared" si="42"/>
        <v>0</v>
      </c>
      <c r="S430" s="131">
        <v>0</v>
      </c>
      <c r="T430" s="132">
        <f t="shared" si="43"/>
        <v>0</v>
      </c>
      <c r="AR430" s="133" t="s">
        <v>118</v>
      </c>
      <c r="AT430" s="133" t="s">
        <v>113</v>
      </c>
      <c r="AU430" s="133" t="s">
        <v>76</v>
      </c>
      <c r="AY430" s="13" t="s">
        <v>112</v>
      </c>
      <c r="BE430" s="134">
        <f t="shared" si="44"/>
        <v>28920</v>
      </c>
      <c r="BF430" s="134">
        <f t="shared" si="45"/>
        <v>0</v>
      </c>
      <c r="BG430" s="134">
        <f t="shared" si="46"/>
        <v>0</v>
      </c>
      <c r="BH430" s="134">
        <f t="shared" si="47"/>
        <v>0</v>
      </c>
      <c r="BI430" s="134">
        <f t="shared" si="48"/>
        <v>0</v>
      </c>
      <c r="BJ430" s="13" t="s">
        <v>76</v>
      </c>
      <c r="BK430" s="134">
        <f t="shared" si="49"/>
        <v>28920</v>
      </c>
      <c r="BL430" s="13" t="s">
        <v>118</v>
      </c>
      <c r="BM430" s="133" t="s">
        <v>1348</v>
      </c>
    </row>
    <row r="431" spans="2:65" s="1" customFormat="1" ht="24.2" customHeight="1">
      <c r="B431" s="122"/>
      <c r="C431" s="123" t="s">
        <v>1349</v>
      </c>
      <c r="D431" s="123" t="s">
        <v>113</v>
      </c>
      <c r="E431" s="124" t="s">
        <v>1350</v>
      </c>
      <c r="F431" s="125" t="s">
        <v>1351</v>
      </c>
      <c r="G431" s="126" t="s">
        <v>133</v>
      </c>
      <c r="H431" s="199">
        <v>4</v>
      </c>
      <c r="I431" s="128">
        <v>10500</v>
      </c>
      <c r="J431" s="128">
        <f t="shared" si="40"/>
        <v>42000</v>
      </c>
      <c r="K431" s="125" t="s">
        <v>117</v>
      </c>
      <c r="L431" s="25"/>
      <c r="M431" s="129" t="s">
        <v>1</v>
      </c>
      <c r="N431" s="130" t="s">
        <v>34</v>
      </c>
      <c r="O431" s="131">
        <v>0</v>
      </c>
      <c r="P431" s="131">
        <f t="shared" si="41"/>
        <v>0</v>
      </c>
      <c r="Q431" s="131">
        <v>0</v>
      </c>
      <c r="R431" s="131">
        <f t="shared" si="42"/>
        <v>0</v>
      </c>
      <c r="S431" s="131">
        <v>0</v>
      </c>
      <c r="T431" s="132">
        <f t="shared" si="43"/>
        <v>0</v>
      </c>
      <c r="AR431" s="133" t="s">
        <v>118</v>
      </c>
      <c r="AT431" s="133" t="s">
        <v>113</v>
      </c>
      <c r="AU431" s="133" t="s">
        <v>76</v>
      </c>
      <c r="AY431" s="13" t="s">
        <v>112</v>
      </c>
      <c r="BE431" s="134">
        <f t="shared" si="44"/>
        <v>42000</v>
      </c>
      <c r="BF431" s="134">
        <f t="shared" si="45"/>
        <v>0</v>
      </c>
      <c r="BG431" s="134">
        <f t="shared" si="46"/>
        <v>0</v>
      </c>
      <c r="BH431" s="134">
        <f t="shared" si="47"/>
        <v>0</v>
      </c>
      <c r="BI431" s="134">
        <f t="shared" si="48"/>
        <v>0</v>
      </c>
      <c r="BJ431" s="13" t="s">
        <v>76</v>
      </c>
      <c r="BK431" s="134">
        <f t="shared" si="49"/>
        <v>42000</v>
      </c>
      <c r="BL431" s="13" t="s">
        <v>118</v>
      </c>
      <c r="BM431" s="133" t="s">
        <v>1352</v>
      </c>
    </row>
    <row r="432" spans="2:65" s="1" customFormat="1" ht="24.2" customHeight="1">
      <c r="B432" s="122"/>
      <c r="C432" s="123" t="s">
        <v>1353</v>
      </c>
      <c r="D432" s="123" t="s">
        <v>113</v>
      </c>
      <c r="E432" s="124" t="s">
        <v>1354</v>
      </c>
      <c r="F432" s="125" t="s">
        <v>1355</v>
      </c>
      <c r="G432" s="126" t="s">
        <v>133</v>
      </c>
      <c r="H432" s="199">
        <v>2</v>
      </c>
      <c r="I432" s="128">
        <v>15400</v>
      </c>
      <c r="J432" s="128">
        <f t="shared" si="40"/>
        <v>30800</v>
      </c>
      <c r="K432" s="125" t="s">
        <v>117</v>
      </c>
      <c r="L432" s="25"/>
      <c r="M432" s="129" t="s">
        <v>1</v>
      </c>
      <c r="N432" s="130" t="s">
        <v>34</v>
      </c>
      <c r="O432" s="131">
        <v>0</v>
      </c>
      <c r="P432" s="131">
        <f t="shared" si="41"/>
        <v>0</v>
      </c>
      <c r="Q432" s="131">
        <v>0</v>
      </c>
      <c r="R432" s="131">
        <f t="shared" si="42"/>
        <v>0</v>
      </c>
      <c r="S432" s="131">
        <v>0</v>
      </c>
      <c r="T432" s="132">
        <f t="shared" si="43"/>
        <v>0</v>
      </c>
      <c r="AR432" s="133" t="s">
        <v>118</v>
      </c>
      <c r="AT432" s="133" t="s">
        <v>113</v>
      </c>
      <c r="AU432" s="133" t="s">
        <v>76</v>
      </c>
      <c r="AY432" s="13" t="s">
        <v>112</v>
      </c>
      <c r="BE432" s="134">
        <f t="shared" si="44"/>
        <v>30800</v>
      </c>
      <c r="BF432" s="134">
        <f t="shared" si="45"/>
        <v>0</v>
      </c>
      <c r="BG432" s="134">
        <f t="shared" si="46"/>
        <v>0</v>
      </c>
      <c r="BH432" s="134">
        <f t="shared" si="47"/>
        <v>0</v>
      </c>
      <c r="BI432" s="134">
        <f t="shared" si="48"/>
        <v>0</v>
      </c>
      <c r="BJ432" s="13" t="s">
        <v>76</v>
      </c>
      <c r="BK432" s="134">
        <f t="shared" si="49"/>
        <v>30800</v>
      </c>
      <c r="BL432" s="13" t="s">
        <v>118</v>
      </c>
      <c r="BM432" s="133" t="s">
        <v>1356</v>
      </c>
    </row>
    <row r="433" spans="2:65" s="1" customFormat="1" ht="16.5" customHeight="1">
      <c r="B433" s="122"/>
      <c r="C433" s="123" t="s">
        <v>1357</v>
      </c>
      <c r="D433" s="123" t="s">
        <v>113</v>
      </c>
      <c r="E433" s="124" t="s">
        <v>1358</v>
      </c>
      <c r="F433" s="125" t="s">
        <v>1359</v>
      </c>
      <c r="G433" s="126" t="s">
        <v>133</v>
      </c>
      <c r="H433" s="199">
        <v>10</v>
      </c>
      <c r="I433" s="128">
        <v>15900</v>
      </c>
      <c r="J433" s="128">
        <f t="shared" si="40"/>
        <v>159000</v>
      </c>
      <c r="K433" s="125" t="s">
        <v>117</v>
      </c>
      <c r="L433" s="25"/>
      <c r="M433" s="129" t="s">
        <v>1</v>
      </c>
      <c r="N433" s="130" t="s">
        <v>34</v>
      </c>
      <c r="O433" s="131">
        <v>0</v>
      </c>
      <c r="P433" s="131">
        <f t="shared" si="41"/>
        <v>0</v>
      </c>
      <c r="Q433" s="131">
        <v>0</v>
      </c>
      <c r="R433" s="131">
        <f t="shared" si="42"/>
        <v>0</v>
      </c>
      <c r="S433" s="131">
        <v>0</v>
      </c>
      <c r="T433" s="132">
        <f t="shared" si="43"/>
        <v>0</v>
      </c>
      <c r="AR433" s="133" t="s">
        <v>118</v>
      </c>
      <c r="AT433" s="133" t="s">
        <v>113</v>
      </c>
      <c r="AU433" s="133" t="s">
        <v>76</v>
      </c>
      <c r="AY433" s="13" t="s">
        <v>112</v>
      </c>
      <c r="BE433" s="134">
        <f t="shared" si="44"/>
        <v>159000</v>
      </c>
      <c r="BF433" s="134">
        <f t="shared" si="45"/>
        <v>0</v>
      </c>
      <c r="BG433" s="134">
        <f t="shared" si="46"/>
        <v>0</v>
      </c>
      <c r="BH433" s="134">
        <f t="shared" si="47"/>
        <v>0</v>
      </c>
      <c r="BI433" s="134">
        <f t="shared" si="48"/>
        <v>0</v>
      </c>
      <c r="BJ433" s="13" t="s">
        <v>76</v>
      </c>
      <c r="BK433" s="134">
        <f t="shared" si="49"/>
        <v>159000</v>
      </c>
      <c r="BL433" s="13" t="s">
        <v>118</v>
      </c>
      <c r="BM433" s="133" t="s">
        <v>1360</v>
      </c>
    </row>
    <row r="434" spans="2:65" s="1" customFormat="1" ht="21.75" customHeight="1">
      <c r="B434" s="122"/>
      <c r="C434" s="123" t="s">
        <v>1361</v>
      </c>
      <c r="D434" s="123" t="s">
        <v>113</v>
      </c>
      <c r="E434" s="124" t="s">
        <v>1362</v>
      </c>
      <c r="F434" s="125" t="s">
        <v>1363</v>
      </c>
      <c r="G434" s="126" t="s">
        <v>133</v>
      </c>
      <c r="H434" s="199">
        <v>10</v>
      </c>
      <c r="I434" s="128">
        <v>14100</v>
      </c>
      <c r="J434" s="128">
        <f t="shared" si="40"/>
        <v>141000</v>
      </c>
      <c r="K434" s="125" t="s">
        <v>117</v>
      </c>
      <c r="L434" s="25"/>
      <c r="M434" s="129" t="s">
        <v>1</v>
      </c>
      <c r="N434" s="130" t="s">
        <v>34</v>
      </c>
      <c r="O434" s="131">
        <v>0</v>
      </c>
      <c r="P434" s="131">
        <f t="shared" si="41"/>
        <v>0</v>
      </c>
      <c r="Q434" s="131">
        <v>0</v>
      </c>
      <c r="R434" s="131">
        <f t="shared" si="42"/>
        <v>0</v>
      </c>
      <c r="S434" s="131">
        <v>0</v>
      </c>
      <c r="T434" s="132">
        <f t="shared" si="43"/>
        <v>0</v>
      </c>
      <c r="AR434" s="133" t="s">
        <v>118</v>
      </c>
      <c r="AT434" s="133" t="s">
        <v>113</v>
      </c>
      <c r="AU434" s="133" t="s">
        <v>76</v>
      </c>
      <c r="AY434" s="13" t="s">
        <v>112</v>
      </c>
      <c r="BE434" s="134">
        <f t="shared" si="44"/>
        <v>141000</v>
      </c>
      <c r="BF434" s="134">
        <f t="shared" si="45"/>
        <v>0</v>
      </c>
      <c r="BG434" s="134">
        <f t="shared" si="46"/>
        <v>0</v>
      </c>
      <c r="BH434" s="134">
        <f t="shared" si="47"/>
        <v>0</v>
      </c>
      <c r="BI434" s="134">
        <f t="shared" si="48"/>
        <v>0</v>
      </c>
      <c r="BJ434" s="13" t="s">
        <v>76</v>
      </c>
      <c r="BK434" s="134">
        <f t="shared" si="49"/>
        <v>141000</v>
      </c>
      <c r="BL434" s="13" t="s">
        <v>118</v>
      </c>
      <c r="BM434" s="133" t="s">
        <v>1364</v>
      </c>
    </row>
    <row r="435" spans="2:65" s="1" customFormat="1" ht="16.5" customHeight="1">
      <c r="B435" s="122"/>
      <c r="C435" s="123" t="s">
        <v>1365</v>
      </c>
      <c r="D435" s="123" t="s">
        <v>113</v>
      </c>
      <c r="E435" s="124" t="s">
        <v>1366</v>
      </c>
      <c r="F435" s="125" t="s">
        <v>1367</v>
      </c>
      <c r="G435" s="126" t="s">
        <v>133</v>
      </c>
      <c r="H435" s="199">
        <v>10</v>
      </c>
      <c r="I435" s="128">
        <v>7790</v>
      </c>
      <c r="J435" s="128">
        <f t="shared" si="40"/>
        <v>77900</v>
      </c>
      <c r="K435" s="125" t="s">
        <v>117</v>
      </c>
      <c r="L435" s="25"/>
      <c r="M435" s="129" t="s">
        <v>1</v>
      </c>
      <c r="N435" s="130" t="s">
        <v>34</v>
      </c>
      <c r="O435" s="131">
        <v>0</v>
      </c>
      <c r="P435" s="131">
        <f t="shared" si="41"/>
        <v>0</v>
      </c>
      <c r="Q435" s="131">
        <v>0</v>
      </c>
      <c r="R435" s="131">
        <f t="shared" si="42"/>
        <v>0</v>
      </c>
      <c r="S435" s="131">
        <v>0</v>
      </c>
      <c r="T435" s="132">
        <f t="shared" si="43"/>
        <v>0</v>
      </c>
      <c r="AR435" s="133" t="s">
        <v>118</v>
      </c>
      <c r="AT435" s="133" t="s">
        <v>113</v>
      </c>
      <c r="AU435" s="133" t="s">
        <v>76</v>
      </c>
      <c r="AY435" s="13" t="s">
        <v>112</v>
      </c>
      <c r="BE435" s="134">
        <f t="shared" si="44"/>
        <v>77900</v>
      </c>
      <c r="BF435" s="134">
        <f t="shared" si="45"/>
        <v>0</v>
      </c>
      <c r="BG435" s="134">
        <f t="shared" si="46"/>
        <v>0</v>
      </c>
      <c r="BH435" s="134">
        <f t="shared" si="47"/>
        <v>0</v>
      </c>
      <c r="BI435" s="134">
        <f t="shared" si="48"/>
        <v>0</v>
      </c>
      <c r="BJ435" s="13" t="s">
        <v>76</v>
      </c>
      <c r="BK435" s="134">
        <f t="shared" si="49"/>
        <v>77900</v>
      </c>
      <c r="BL435" s="13" t="s">
        <v>118</v>
      </c>
      <c r="BM435" s="133" t="s">
        <v>1368</v>
      </c>
    </row>
    <row r="436" spans="2:65" s="1" customFormat="1" ht="24.2" customHeight="1">
      <c r="B436" s="122"/>
      <c r="C436" s="123" t="s">
        <v>1369</v>
      </c>
      <c r="D436" s="123" t="s">
        <v>113</v>
      </c>
      <c r="E436" s="124" t="s">
        <v>1370</v>
      </c>
      <c r="F436" s="125" t="s">
        <v>1371</v>
      </c>
      <c r="G436" s="126" t="s">
        <v>133</v>
      </c>
      <c r="H436" s="199">
        <v>2</v>
      </c>
      <c r="I436" s="128">
        <v>5730</v>
      </c>
      <c r="J436" s="128">
        <f t="shared" si="40"/>
        <v>11460</v>
      </c>
      <c r="K436" s="125" t="s">
        <v>117</v>
      </c>
      <c r="L436" s="25"/>
      <c r="M436" s="129" t="s">
        <v>1</v>
      </c>
      <c r="N436" s="130" t="s">
        <v>34</v>
      </c>
      <c r="O436" s="131">
        <v>0</v>
      </c>
      <c r="P436" s="131">
        <f t="shared" si="41"/>
        <v>0</v>
      </c>
      <c r="Q436" s="131">
        <v>0</v>
      </c>
      <c r="R436" s="131">
        <f t="shared" si="42"/>
        <v>0</v>
      </c>
      <c r="S436" s="131">
        <v>0</v>
      </c>
      <c r="T436" s="132">
        <f t="shared" si="43"/>
        <v>0</v>
      </c>
      <c r="AR436" s="133" t="s">
        <v>118</v>
      </c>
      <c r="AT436" s="133" t="s">
        <v>113</v>
      </c>
      <c r="AU436" s="133" t="s">
        <v>76</v>
      </c>
      <c r="AY436" s="13" t="s">
        <v>112</v>
      </c>
      <c r="BE436" s="134">
        <f t="shared" si="44"/>
        <v>11460</v>
      </c>
      <c r="BF436" s="134">
        <f t="shared" si="45"/>
        <v>0</v>
      </c>
      <c r="BG436" s="134">
        <f t="shared" si="46"/>
        <v>0</v>
      </c>
      <c r="BH436" s="134">
        <f t="shared" si="47"/>
        <v>0</v>
      </c>
      <c r="BI436" s="134">
        <f t="shared" si="48"/>
        <v>0</v>
      </c>
      <c r="BJ436" s="13" t="s">
        <v>76</v>
      </c>
      <c r="BK436" s="134">
        <f t="shared" si="49"/>
        <v>11460</v>
      </c>
      <c r="BL436" s="13" t="s">
        <v>118</v>
      </c>
      <c r="BM436" s="133" t="s">
        <v>1372</v>
      </c>
    </row>
    <row r="437" spans="2:65" s="1" customFormat="1" ht="16.5" customHeight="1">
      <c r="B437" s="122"/>
      <c r="C437" s="123" t="s">
        <v>1373</v>
      </c>
      <c r="D437" s="123" t="s">
        <v>113</v>
      </c>
      <c r="E437" s="124" t="s">
        <v>1374</v>
      </c>
      <c r="F437" s="125" t="s">
        <v>1375</v>
      </c>
      <c r="G437" s="126" t="s">
        <v>133</v>
      </c>
      <c r="H437" s="199">
        <v>2</v>
      </c>
      <c r="I437" s="128">
        <v>13800</v>
      </c>
      <c r="J437" s="128">
        <f t="shared" si="40"/>
        <v>27600</v>
      </c>
      <c r="K437" s="125" t="s">
        <v>117</v>
      </c>
      <c r="L437" s="25"/>
      <c r="M437" s="129" t="s">
        <v>1</v>
      </c>
      <c r="N437" s="130" t="s">
        <v>34</v>
      </c>
      <c r="O437" s="131">
        <v>0</v>
      </c>
      <c r="P437" s="131">
        <f t="shared" si="41"/>
        <v>0</v>
      </c>
      <c r="Q437" s="131">
        <v>0</v>
      </c>
      <c r="R437" s="131">
        <f t="shared" si="42"/>
        <v>0</v>
      </c>
      <c r="S437" s="131">
        <v>0</v>
      </c>
      <c r="T437" s="132">
        <f t="shared" si="43"/>
        <v>0</v>
      </c>
      <c r="AR437" s="133" t="s">
        <v>118</v>
      </c>
      <c r="AT437" s="133" t="s">
        <v>113</v>
      </c>
      <c r="AU437" s="133" t="s">
        <v>76</v>
      </c>
      <c r="AY437" s="13" t="s">
        <v>112</v>
      </c>
      <c r="BE437" s="134">
        <f t="shared" si="44"/>
        <v>27600</v>
      </c>
      <c r="BF437" s="134">
        <f t="shared" si="45"/>
        <v>0</v>
      </c>
      <c r="BG437" s="134">
        <f t="shared" si="46"/>
        <v>0</v>
      </c>
      <c r="BH437" s="134">
        <f t="shared" si="47"/>
        <v>0</v>
      </c>
      <c r="BI437" s="134">
        <f t="shared" si="48"/>
        <v>0</v>
      </c>
      <c r="BJ437" s="13" t="s">
        <v>76</v>
      </c>
      <c r="BK437" s="134">
        <f t="shared" si="49"/>
        <v>27600</v>
      </c>
      <c r="BL437" s="13" t="s">
        <v>118</v>
      </c>
      <c r="BM437" s="133" t="s">
        <v>1376</v>
      </c>
    </row>
    <row r="438" spans="2:65" s="1" customFormat="1" ht="16.5" customHeight="1">
      <c r="B438" s="122"/>
      <c r="C438" s="123" t="s">
        <v>1377</v>
      </c>
      <c r="D438" s="123" t="s">
        <v>113</v>
      </c>
      <c r="E438" s="124" t="s">
        <v>1378</v>
      </c>
      <c r="F438" s="125" t="s">
        <v>1379</v>
      </c>
      <c r="G438" s="126" t="s">
        <v>133</v>
      </c>
      <c r="H438" s="199">
        <v>2</v>
      </c>
      <c r="I438" s="128">
        <v>10900</v>
      </c>
      <c r="J438" s="128">
        <f t="shared" si="40"/>
        <v>21800</v>
      </c>
      <c r="K438" s="125" t="s">
        <v>117</v>
      </c>
      <c r="L438" s="25"/>
      <c r="M438" s="129" t="s">
        <v>1</v>
      </c>
      <c r="N438" s="130" t="s">
        <v>34</v>
      </c>
      <c r="O438" s="131">
        <v>0</v>
      </c>
      <c r="P438" s="131">
        <f t="shared" si="41"/>
        <v>0</v>
      </c>
      <c r="Q438" s="131">
        <v>0</v>
      </c>
      <c r="R438" s="131">
        <f t="shared" si="42"/>
        <v>0</v>
      </c>
      <c r="S438" s="131">
        <v>0</v>
      </c>
      <c r="T438" s="132">
        <f t="shared" si="43"/>
        <v>0</v>
      </c>
      <c r="AR438" s="133" t="s">
        <v>118</v>
      </c>
      <c r="AT438" s="133" t="s">
        <v>113</v>
      </c>
      <c r="AU438" s="133" t="s">
        <v>76</v>
      </c>
      <c r="AY438" s="13" t="s">
        <v>112</v>
      </c>
      <c r="BE438" s="134">
        <f t="shared" si="44"/>
        <v>21800</v>
      </c>
      <c r="BF438" s="134">
        <f t="shared" si="45"/>
        <v>0</v>
      </c>
      <c r="BG438" s="134">
        <f t="shared" si="46"/>
        <v>0</v>
      </c>
      <c r="BH438" s="134">
        <f t="shared" si="47"/>
        <v>0</v>
      </c>
      <c r="BI438" s="134">
        <f t="shared" si="48"/>
        <v>0</v>
      </c>
      <c r="BJ438" s="13" t="s">
        <v>76</v>
      </c>
      <c r="BK438" s="134">
        <f t="shared" si="49"/>
        <v>21800</v>
      </c>
      <c r="BL438" s="13" t="s">
        <v>118</v>
      </c>
      <c r="BM438" s="133" t="s">
        <v>1380</v>
      </c>
    </row>
    <row r="439" spans="2:65" s="1" customFormat="1" ht="16.5" customHeight="1">
      <c r="B439" s="122"/>
      <c r="C439" s="123" t="s">
        <v>1381</v>
      </c>
      <c r="D439" s="123" t="s">
        <v>113</v>
      </c>
      <c r="E439" s="124" t="s">
        <v>1382</v>
      </c>
      <c r="F439" s="125" t="s">
        <v>1383</v>
      </c>
      <c r="G439" s="126" t="s">
        <v>133</v>
      </c>
      <c r="H439" s="199">
        <v>2</v>
      </c>
      <c r="I439" s="128">
        <v>12500</v>
      </c>
      <c r="J439" s="128">
        <f t="shared" si="40"/>
        <v>25000</v>
      </c>
      <c r="K439" s="125" t="s">
        <v>117</v>
      </c>
      <c r="L439" s="25"/>
      <c r="M439" s="129" t="s">
        <v>1</v>
      </c>
      <c r="N439" s="130" t="s">
        <v>34</v>
      </c>
      <c r="O439" s="131">
        <v>0</v>
      </c>
      <c r="P439" s="131">
        <f t="shared" si="41"/>
        <v>0</v>
      </c>
      <c r="Q439" s="131">
        <v>0</v>
      </c>
      <c r="R439" s="131">
        <f t="shared" si="42"/>
        <v>0</v>
      </c>
      <c r="S439" s="131">
        <v>0</v>
      </c>
      <c r="T439" s="132">
        <f t="shared" si="43"/>
        <v>0</v>
      </c>
      <c r="AR439" s="133" t="s">
        <v>118</v>
      </c>
      <c r="AT439" s="133" t="s">
        <v>113</v>
      </c>
      <c r="AU439" s="133" t="s">
        <v>76</v>
      </c>
      <c r="AY439" s="13" t="s">
        <v>112</v>
      </c>
      <c r="BE439" s="134">
        <f t="shared" si="44"/>
        <v>25000</v>
      </c>
      <c r="BF439" s="134">
        <f t="shared" si="45"/>
        <v>0</v>
      </c>
      <c r="BG439" s="134">
        <f t="shared" si="46"/>
        <v>0</v>
      </c>
      <c r="BH439" s="134">
        <f t="shared" si="47"/>
        <v>0</v>
      </c>
      <c r="BI439" s="134">
        <f t="shared" si="48"/>
        <v>0</v>
      </c>
      <c r="BJ439" s="13" t="s">
        <v>76</v>
      </c>
      <c r="BK439" s="134">
        <f t="shared" si="49"/>
        <v>25000</v>
      </c>
      <c r="BL439" s="13" t="s">
        <v>118</v>
      </c>
      <c r="BM439" s="133" t="s">
        <v>1384</v>
      </c>
    </row>
    <row r="440" spans="2:65" s="1" customFormat="1" ht="24.2" customHeight="1">
      <c r="B440" s="122"/>
      <c r="C440" s="123" t="s">
        <v>1385</v>
      </c>
      <c r="D440" s="123" t="s">
        <v>113</v>
      </c>
      <c r="E440" s="124" t="s">
        <v>1386</v>
      </c>
      <c r="F440" s="125" t="s">
        <v>1387</v>
      </c>
      <c r="G440" s="126" t="s">
        <v>133</v>
      </c>
      <c r="H440" s="199">
        <v>2</v>
      </c>
      <c r="I440" s="128">
        <v>1520</v>
      </c>
      <c r="J440" s="128">
        <f t="shared" si="40"/>
        <v>3040</v>
      </c>
      <c r="K440" s="125" t="s">
        <v>117</v>
      </c>
      <c r="L440" s="25"/>
      <c r="M440" s="129" t="s">
        <v>1</v>
      </c>
      <c r="N440" s="130" t="s">
        <v>34</v>
      </c>
      <c r="O440" s="131">
        <v>0</v>
      </c>
      <c r="P440" s="131">
        <f t="shared" si="41"/>
        <v>0</v>
      </c>
      <c r="Q440" s="131">
        <v>0</v>
      </c>
      <c r="R440" s="131">
        <f t="shared" si="42"/>
        <v>0</v>
      </c>
      <c r="S440" s="131">
        <v>0</v>
      </c>
      <c r="T440" s="132">
        <f t="shared" si="43"/>
        <v>0</v>
      </c>
      <c r="AR440" s="133" t="s">
        <v>118</v>
      </c>
      <c r="AT440" s="133" t="s">
        <v>113</v>
      </c>
      <c r="AU440" s="133" t="s">
        <v>76</v>
      </c>
      <c r="AY440" s="13" t="s">
        <v>112</v>
      </c>
      <c r="BE440" s="134">
        <f t="shared" si="44"/>
        <v>3040</v>
      </c>
      <c r="BF440" s="134">
        <f t="shared" si="45"/>
        <v>0</v>
      </c>
      <c r="BG440" s="134">
        <f t="shared" si="46"/>
        <v>0</v>
      </c>
      <c r="BH440" s="134">
        <f t="shared" si="47"/>
        <v>0</v>
      </c>
      <c r="BI440" s="134">
        <f t="shared" si="48"/>
        <v>0</v>
      </c>
      <c r="BJ440" s="13" t="s">
        <v>76</v>
      </c>
      <c r="BK440" s="134">
        <f t="shared" si="49"/>
        <v>3040</v>
      </c>
      <c r="BL440" s="13" t="s">
        <v>118</v>
      </c>
      <c r="BM440" s="133" t="s">
        <v>1388</v>
      </c>
    </row>
    <row r="441" spans="2:65" s="1" customFormat="1" ht="16.5" customHeight="1">
      <c r="B441" s="122"/>
      <c r="C441" s="123" t="s">
        <v>1389</v>
      </c>
      <c r="D441" s="123" t="s">
        <v>113</v>
      </c>
      <c r="E441" s="124" t="s">
        <v>1390</v>
      </c>
      <c r="F441" s="125" t="s">
        <v>1391</v>
      </c>
      <c r="G441" s="126" t="s">
        <v>133</v>
      </c>
      <c r="H441" s="199">
        <v>2</v>
      </c>
      <c r="I441" s="128">
        <v>4630</v>
      </c>
      <c r="J441" s="128">
        <f t="shared" si="40"/>
        <v>9260</v>
      </c>
      <c r="K441" s="125" t="s">
        <v>117</v>
      </c>
      <c r="L441" s="25"/>
      <c r="M441" s="129" t="s">
        <v>1</v>
      </c>
      <c r="N441" s="130" t="s">
        <v>34</v>
      </c>
      <c r="O441" s="131">
        <v>0</v>
      </c>
      <c r="P441" s="131">
        <f t="shared" si="41"/>
        <v>0</v>
      </c>
      <c r="Q441" s="131">
        <v>0</v>
      </c>
      <c r="R441" s="131">
        <f t="shared" si="42"/>
        <v>0</v>
      </c>
      <c r="S441" s="131">
        <v>0</v>
      </c>
      <c r="T441" s="132">
        <f t="shared" si="43"/>
        <v>0</v>
      </c>
      <c r="AR441" s="133" t="s">
        <v>118</v>
      </c>
      <c r="AT441" s="133" t="s">
        <v>113</v>
      </c>
      <c r="AU441" s="133" t="s">
        <v>76</v>
      </c>
      <c r="AY441" s="13" t="s">
        <v>112</v>
      </c>
      <c r="BE441" s="134">
        <f t="shared" si="44"/>
        <v>9260</v>
      </c>
      <c r="BF441" s="134">
        <f t="shared" si="45"/>
        <v>0</v>
      </c>
      <c r="BG441" s="134">
        <f t="shared" si="46"/>
        <v>0</v>
      </c>
      <c r="BH441" s="134">
        <f t="shared" si="47"/>
        <v>0</v>
      </c>
      <c r="BI441" s="134">
        <f t="shared" si="48"/>
        <v>0</v>
      </c>
      <c r="BJ441" s="13" t="s">
        <v>76</v>
      </c>
      <c r="BK441" s="134">
        <f t="shared" si="49"/>
        <v>9260</v>
      </c>
      <c r="BL441" s="13" t="s">
        <v>118</v>
      </c>
      <c r="BM441" s="133" t="s">
        <v>1392</v>
      </c>
    </row>
    <row r="442" spans="2:65" s="1" customFormat="1" ht="16.5" customHeight="1">
      <c r="B442" s="122"/>
      <c r="C442" s="123" t="s">
        <v>1393</v>
      </c>
      <c r="D442" s="123" t="s">
        <v>113</v>
      </c>
      <c r="E442" s="124" t="s">
        <v>1394</v>
      </c>
      <c r="F442" s="125" t="s">
        <v>1395</v>
      </c>
      <c r="G442" s="126" t="s">
        <v>133</v>
      </c>
      <c r="H442" s="199">
        <v>2</v>
      </c>
      <c r="I442" s="128">
        <v>254</v>
      </c>
      <c r="J442" s="128">
        <f t="shared" si="40"/>
        <v>508</v>
      </c>
      <c r="K442" s="125" t="s">
        <v>117</v>
      </c>
      <c r="L442" s="25"/>
      <c r="M442" s="129" t="s">
        <v>1</v>
      </c>
      <c r="N442" s="130" t="s">
        <v>34</v>
      </c>
      <c r="O442" s="131">
        <v>0</v>
      </c>
      <c r="P442" s="131">
        <f t="shared" si="41"/>
        <v>0</v>
      </c>
      <c r="Q442" s="131">
        <v>0</v>
      </c>
      <c r="R442" s="131">
        <f t="shared" si="42"/>
        <v>0</v>
      </c>
      <c r="S442" s="131">
        <v>0</v>
      </c>
      <c r="T442" s="132">
        <f t="shared" si="43"/>
        <v>0</v>
      </c>
      <c r="AR442" s="133" t="s">
        <v>118</v>
      </c>
      <c r="AT442" s="133" t="s">
        <v>113</v>
      </c>
      <c r="AU442" s="133" t="s">
        <v>76</v>
      </c>
      <c r="AY442" s="13" t="s">
        <v>112</v>
      </c>
      <c r="BE442" s="134">
        <f t="shared" si="44"/>
        <v>508</v>
      </c>
      <c r="BF442" s="134">
        <f t="shared" si="45"/>
        <v>0</v>
      </c>
      <c r="BG442" s="134">
        <f t="shared" si="46"/>
        <v>0</v>
      </c>
      <c r="BH442" s="134">
        <f t="shared" si="47"/>
        <v>0</v>
      </c>
      <c r="BI442" s="134">
        <f t="shared" si="48"/>
        <v>0</v>
      </c>
      <c r="BJ442" s="13" t="s">
        <v>76</v>
      </c>
      <c r="BK442" s="134">
        <f t="shared" si="49"/>
        <v>508</v>
      </c>
      <c r="BL442" s="13" t="s">
        <v>118</v>
      </c>
      <c r="BM442" s="133" t="s">
        <v>1396</v>
      </c>
    </row>
    <row r="443" spans="2:65" s="1" customFormat="1" ht="24.2" customHeight="1">
      <c r="B443" s="122"/>
      <c r="C443" s="123" t="s">
        <v>1397</v>
      </c>
      <c r="D443" s="123" t="s">
        <v>113</v>
      </c>
      <c r="E443" s="124" t="s">
        <v>1398</v>
      </c>
      <c r="F443" s="125" t="s">
        <v>1399</v>
      </c>
      <c r="G443" s="126" t="s">
        <v>133</v>
      </c>
      <c r="H443" s="199">
        <v>2</v>
      </c>
      <c r="I443" s="128">
        <v>7170</v>
      </c>
      <c r="J443" s="128">
        <f t="shared" ref="J443:J506" si="50">ROUND(I443*H443,2)</f>
        <v>14340</v>
      </c>
      <c r="K443" s="125" t="s">
        <v>117</v>
      </c>
      <c r="L443" s="25"/>
      <c r="M443" s="129" t="s">
        <v>1</v>
      </c>
      <c r="N443" s="130" t="s">
        <v>34</v>
      </c>
      <c r="O443" s="131">
        <v>0</v>
      </c>
      <c r="P443" s="131">
        <f t="shared" ref="P443:P506" si="51">O443*H443</f>
        <v>0</v>
      </c>
      <c r="Q443" s="131">
        <v>0</v>
      </c>
      <c r="R443" s="131">
        <f t="shared" ref="R443:R506" si="52">Q443*H443</f>
        <v>0</v>
      </c>
      <c r="S443" s="131">
        <v>0</v>
      </c>
      <c r="T443" s="132">
        <f t="shared" ref="T443:T506" si="53">S443*H443</f>
        <v>0</v>
      </c>
      <c r="AR443" s="133" t="s">
        <v>118</v>
      </c>
      <c r="AT443" s="133" t="s">
        <v>113</v>
      </c>
      <c r="AU443" s="133" t="s">
        <v>76</v>
      </c>
      <c r="AY443" s="13" t="s">
        <v>112</v>
      </c>
      <c r="BE443" s="134">
        <f t="shared" ref="BE443:BE506" si="54">IF(N443="základní",J443,0)</f>
        <v>14340</v>
      </c>
      <c r="BF443" s="134">
        <f t="shared" ref="BF443:BF506" si="55">IF(N443="snížená",J443,0)</f>
        <v>0</v>
      </c>
      <c r="BG443" s="134">
        <f t="shared" ref="BG443:BG506" si="56">IF(N443="zákl. přenesená",J443,0)</f>
        <v>0</v>
      </c>
      <c r="BH443" s="134">
        <f t="shared" ref="BH443:BH506" si="57">IF(N443="sníž. přenesená",J443,0)</f>
        <v>0</v>
      </c>
      <c r="BI443" s="134">
        <f t="shared" ref="BI443:BI506" si="58">IF(N443="nulová",J443,0)</f>
        <v>0</v>
      </c>
      <c r="BJ443" s="13" t="s">
        <v>76</v>
      </c>
      <c r="BK443" s="134">
        <f t="shared" ref="BK443:BK506" si="59">ROUND(I443*H443,2)</f>
        <v>14340</v>
      </c>
      <c r="BL443" s="13" t="s">
        <v>118</v>
      </c>
      <c r="BM443" s="133" t="s">
        <v>1400</v>
      </c>
    </row>
    <row r="444" spans="2:65" s="1" customFormat="1" ht="24.2" customHeight="1">
      <c r="B444" s="122"/>
      <c r="C444" s="123" t="s">
        <v>1401</v>
      </c>
      <c r="D444" s="123" t="s">
        <v>113</v>
      </c>
      <c r="E444" s="124" t="s">
        <v>1402</v>
      </c>
      <c r="F444" s="125" t="s">
        <v>1403</v>
      </c>
      <c r="G444" s="126" t="s">
        <v>133</v>
      </c>
      <c r="H444" s="199">
        <v>2</v>
      </c>
      <c r="I444" s="128">
        <v>738</v>
      </c>
      <c r="J444" s="128">
        <f t="shared" si="50"/>
        <v>1476</v>
      </c>
      <c r="K444" s="125" t="s">
        <v>117</v>
      </c>
      <c r="L444" s="25"/>
      <c r="M444" s="129" t="s">
        <v>1</v>
      </c>
      <c r="N444" s="130" t="s">
        <v>34</v>
      </c>
      <c r="O444" s="131">
        <v>0</v>
      </c>
      <c r="P444" s="131">
        <f t="shared" si="51"/>
        <v>0</v>
      </c>
      <c r="Q444" s="131">
        <v>0</v>
      </c>
      <c r="R444" s="131">
        <f t="shared" si="52"/>
        <v>0</v>
      </c>
      <c r="S444" s="131">
        <v>0</v>
      </c>
      <c r="T444" s="132">
        <f t="shared" si="53"/>
        <v>0</v>
      </c>
      <c r="AR444" s="133" t="s">
        <v>118</v>
      </c>
      <c r="AT444" s="133" t="s">
        <v>113</v>
      </c>
      <c r="AU444" s="133" t="s">
        <v>76</v>
      </c>
      <c r="AY444" s="13" t="s">
        <v>112</v>
      </c>
      <c r="BE444" s="134">
        <f t="shared" si="54"/>
        <v>1476</v>
      </c>
      <c r="BF444" s="134">
        <f t="shared" si="55"/>
        <v>0</v>
      </c>
      <c r="BG444" s="134">
        <f t="shared" si="56"/>
        <v>0</v>
      </c>
      <c r="BH444" s="134">
        <f t="shared" si="57"/>
        <v>0</v>
      </c>
      <c r="BI444" s="134">
        <f t="shared" si="58"/>
        <v>0</v>
      </c>
      <c r="BJ444" s="13" t="s">
        <v>76</v>
      </c>
      <c r="BK444" s="134">
        <f t="shared" si="59"/>
        <v>1476</v>
      </c>
      <c r="BL444" s="13" t="s">
        <v>118</v>
      </c>
      <c r="BM444" s="133" t="s">
        <v>1404</v>
      </c>
    </row>
    <row r="445" spans="2:65" s="1" customFormat="1" ht="16.5" customHeight="1">
      <c r="B445" s="122"/>
      <c r="C445" s="123" t="s">
        <v>1405</v>
      </c>
      <c r="D445" s="123" t="s">
        <v>113</v>
      </c>
      <c r="E445" s="124" t="s">
        <v>1406</v>
      </c>
      <c r="F445" s="125" t="s">
        <v>1407</v>
      </c>
      <c r="G445" s="126" t="s">
        <v>133</v>
      </c>
      <c r="H445" s="199">
        <v>2</v>
      </c>
      <c r="I445" s="128">
        <v>1980</v>
      </c>
      <c r="J445" s="128">
        <f t="shared" si="50"/>
        <v>3960</v>
      </c>
      <c r="K445" s="125" t="s">
        <v>117</v>
      </c>
      <c r="L445" s="25"/>
      <c r="M445" s="129" t="s">
        <v>1</v>
      </c>
      <c r="N445" s="130" t="s">
        <v>34</v>
      </c>
      <c r="O445" s="131">
        <v>0</v>
      </c>
      <c r="P445" s="131">
        <f t="shared" si="51"/>
        <v>0</v>
      </c>
      <c r="Q445" s="131">
        <v>0</v>
      </c>
      <c r="R445" s="131">
        <f t="shared" si="52"/>
        <v>0</v>
      </c>
      <c r="S445" s="131">
        <v>0</v>
      </c>
      <c r="T445" s="132">
        <f t="shared" si="53"/>
        <v>0</v>
      </c>
      <c r="AR445" s="133" t="s">
        <v>118</v>
      </c>
      <c r="AT445" s="133" t="s">
        <v>113</v>
      </c>
      <c r="AU445" s="133" t="s">
        <v>76</v>
      </c>
      <c r="AY445" s="13" t="s">
        <v>112</v>
      </c>
      <c r="BE445" s="134">
        <f t="shared" si="54"/>
        <v>3960</v>
      </c>
      <c r="BF445" s="134">
        <f t="shared" si="55"/>
        <v>0</v>
      </c>
      <c r="BG445" s="134">
        <f t="shared" si="56"/>
        <v>0</v>
      </c>
      <c r="BH445" s="134">
        <f t="shared" si="57"/>
        <v>0</v>
      </c>
      <c r="BI445" s="134">
        <f t="shared" si="58"/>
        <v>0</v>
      </c>
      <c r="BJ445" s="13" t="s">
        <v>76</v>
      </c>
      <c r="BK445" s="134">
        <f t="shared" si="59"/>
        <v>3960</v>
      </c>
      <c r="BL445" s="13" t="s">
        <v>118</v>
      </c>
      <c r="BM445" s="133" t="s">
        <v>1408</v>
      </c>
    </row>
    <row r="446" spans="2:65" s="1" customFormat="1" ht="21.75" customHeight="1">
      <c r="B446" s="122"/>
      <c r="C446" s="123" t="s">
        <v>1409</v>
      </c>
      <c r="D446" s="123" t="s">
        <v>113</v>
      </c>
      <c r="E446" s="124" t="s">
        <v>1410</v>
      </c>
      <c r="F446" s="125" t="s">
        <v>1411</v>
      </c>
      <c r="G446" s="126" t="s">
        <v>133</v>
      </c>
      <c r="H446" s="199">
        <v>2</v>
      </c>
      <c r="I446" s="128">
        <v>3620</v>
      </c>
      <c r="J446" s="128">
        <f t="shared" si="50"/>
        <v>7240</v>
      </c>
      <c r="K446" s="125" t="s">
        <v>117</v>
      </c>
      <c r="L446" s="25"/>
      <c r="M446" s="129" t="s">
        <v>1</v>
      </c>
      <c r="N446" s="130" t="s">
        <v>34</v>
      </c>
      <c r="O446" s="131">
        <v>0</v>
      </c>
      <c r="P446" s="131">
        <f t="shared" si="51"/>
        <v>0</v>
      </c>
      <c r="Q446" s="131">
        <v>0</v>
      </c>
      <c r="R446" s="131">
        <f t="shared" si="52"/>
        <v>0</v>
      </c>
      <c r="S446" s="131">
        <v>0</v>
      </c>
      <c r="T446" s="132">
        <f t="shared" si="53"/>
        <v>0</v>
      </c>
      <c r="AR446" s="133" t="s">
        <v>118</v>
      </c>
      <c r="AT446" s="133" t="s">
        <v>113</v>
      </c>
      <c r="AU446" s="133" t="s">
        <v>76</v>
      </c>
      <c r="AY446" s="13" t="s">
        <v>112</v>
      </c>
      <c r="BE446" s="134">
        <f t="shared" si="54"/>
        <v>7240</v>
      </c>
      <c r="BF446" s="134">
        <f t="shared" si="55"/>
        <v>0</v>
      </c>
      <c r="BG446" s="134">
        <f t="shared" si="56"/>
        <v>0</v>
      </c>
      <c r="BH446" s="134">
        <f t="shared" si="57"/>
        <v>0</v>
      </c>
      <c r="BI446" s="134">
        <f t="shared" si="58"/>
        <v>0</v>
      </c>
      <c r="BJ446" s="13" t="s">
        <v>76</v>
      </c>
      <c r="BK446" s="134">
        <f t="shared" si="59"/>
        <v>7240</v>
      </c>
      <c r="BL446" s="13" t="s">
        <v>118</v>
      </c>
      <c r="BM446" s="133" t="s">
        <v>1412</v>
      </c>
    </row>
    <row r="447" spans="2:65" s="1" customFormat="1" ht="16.5" customHeight="1">
      <c r="B447" s="122"/>
      <c r="C447" s="123" t="s">
        <v>1413</v>
      </c>
      <c r="D447" s="123" t="s">
        <v>113</v>
      </c>
      <c r="E447" s="124" t="s">
        <v>1414</v>
      </c>
      <c r="F447" s="125" t="s">
        <v>1415</v>
      </c>
      <c r="G447" s="126" t="s">
        <v>133</v>
      </c>
      <c r="H447" s="199">
        <v>2</v>
      </c>
      <c r="I447" s="128">
        <v>6580</v>
      </c>
      <c r="J447" s="128">
        <f t="shared" si="50"/>
        <v>13160</v>
      </c>
      <c r="K447" s="125" t="s">
        <v>117</v>
      </c>
      <c r="L447" s="25"/>
      <c r="M447" s="129" t="s">
        <v>1</v>
      </c>
      <c r="N447" s="130" t="s">
        <v>34</v>
      </c>
      <c r="O447" s="131">
        <v>0</v>
      </c>
      <c r="P447" s="131">
        <f t="shared" si="51"/>
        <v>0</v>
      </c>
      <c r="Q447" s="131">
        <v>0</v>
      </c>
      <c r="R447" s="131">
        <f t="shared" si="52"/>
        <v>0</v>
      </c>
      <c r="S447" s="131">
        <v>0</v>
      </c>
      <c r="T447" s="132">
        <f t="shared" si="53"/>
        <v>0</v>
      </c>
      <c r="AR447" s="133" t="s">
        <v>118</v>
      </c>
      <c r="AT447" s="133" t="s">
        <v>113</v>
      </c>
      <c r="AU447" s="133" t="s">
        <v>76</v>
      </c>
      <c r="AY447" s="13" t="s">
        <v>112</v>
      </c>
      <c r="BE447" s="134">
        <f t="shared" si="54"/>
        <v>13160</v>
      </c>
      <c r="BF447" s="134">
        <f t="shared" si="55"/>
        <v>0</v>
      </c>
      <c r="BG447" s="134">
        <f t="shared" si="56"/>
        <v>0</v>
      </c>
      <c r="BH447" s="134">
        <f t="shared" si="57"/>
        <v>0</v>
      </c>
      <c r="BI447" s="134">
        <f t="shared" si="58"/>
        <v>0</v>
      </c>
      <c r="BJ447" s="13" t="s">
        <v>76</v>
      </c>
      <c r="BK447" s="134">
        <f t="shared" si="59"/>
        <v>13160</v>
      </c>
      <c r="BL447" s="13" t="s">
        <v>118</v>
      </c>
      <c r="BM447" s="133" t="s">
        <v>1416</v>
      </c>
    </row>
    <row r="448" spans="2:65" s="1" customFormat="1" ht="21.75" customHeight="1">
      <c r="B448" s="122"/>
      <c r="C448" s="123" t="s">
        <v>1417</v>
      </c>
      <c r="D448" s="123" t="s">
        <v>113</v>
      </c>
      <c r="E448" s="124" t="s">
        <v>1418</v>
      </c>
      <c r="F448" s="125" t="s">
        <v>1419</v>
      </c>
      <c r="G448" s="126" t="s">
        <v>133</v>
      </c>
      <c r="H448" s="199">
        <v>2</v>
      </c>
      <c r="I448" s="128">
        <v>10600</v>
      </c>
      <c r="J448" s="128">
        <f t="shared" si="50"/>
        <v>21200</v>
      </c>
      <c r="K448" s="125" t="s">
        <v>117</v>
      </c>
      <c r="L448" s="25"/>
      <c r="M448" s="129" t="s">
        <v>1</v>
      </c>
      <c r="N448" s="130" t="s">
        <v>34</v>
      </c>
      <c r="O448" s="131">
        <v>0</v>
      </c>
      <c r="P448" s="131">
        <f t="shared" si="51"/>
        <v>0</v>
      </c>
      <c r="Q448" s="131">
        <v>0</v>
      </c>
      <c r="R448" s="131">
        <f t="shared" si="52"/>
        <v>0</v>
      </c>
      <c r="S448" s="131">
        <v>0</v>
      </c>
      <c r="T448" s="132">
        <f t="shared" si="53"/>
        <v>0</v>
      </c>
      <c r="AR448" s="133" t="s">
        <v>118</v>
      </c>
      <c r="AT448" s="133" t="s">
        <v>113</v>
      </c>
      <c r="AU448" s="133" t="s">
        <v>76</v>
      </c>
      <c r="AY448" s="13" t="s">
        <v>112</v>
      </c>
      <c r="BE448" s="134">
        <f t="shared" si="54"/>
        <v>21200</v>
      </c>
      <c r="BF448" s="134">
        <f t="shared" si="55"/>
        <v>0</v>
      </c>
      <c r="BG448" s="134">
        <f t="shared" si="56"/>
        <v>0</v>
      </c>
      <c r="BH448" s="134">
        <f t="shared" si="57"/>
        <v>0</v>
      </c>
      <c r="BI448" s="134">
        <f t="shared" si="58"/>
        <v>0</v>
      </c>
      <c r="BJ448" s="13" t="s">
        <v>76</v>
      </c>
      <c r="BK448" s="134">
        <f t="shared" si="59"/>
        <v>21200</v>
      </c>
      <c r="BL448" s="13" t="s">
        <v>118</v>
      </c>
      <c r="BM448" s="133" t="s">
        <v>1420</v>
      </c>
    </row>
    <row r="449" spans="2:65" s="1" customFormat="1" ht="24.2" customHeight="1">
      <c r="B449" s="122"/>
      <c r="C449" s="123" t="s">
        <v>1421</v>
      </c>
      <c r="D449" s="123" t="s">
        <v>113</v>
      </c>
      <c r="E449" s="124" t="s">
        <v>1422</v>
      </c>
      <c r="F449" s="125" t="s">
        <v>1423</v>
      </c>
      <c r="G449" s="126" t="s">
        <v>133</v>
      </c>
      <c r="H449" s="199">
        <v>2</v>
      </c>
      <c r="I449" s="128">
        <v>15100</v>
      </c>
      <c r="J449" s="128">
        <f t="shared" si="50"/>
        <v>30200</v>
      </c>
      <c r="K449" s="125" t="s">
        <v>117</v>
      </c>
      <c r="L449" s="25"/>
      <c r="M449" s="129" t="s">
        <v>1</v>
      </c>
      <c r="N449" s="130" t="s">
        <v>34</v>
      </c>
      <c r="O449" s="131">
        <v>0</v>
      </c>
      <c r="P449" s="131">
        <f t="shared" si="51"/>
        <v>0</v>
      </c>
      <c r="Q449" s="131">
        <v>0</v>
      </c>
      <c r="R449" s="131">
        <f t="shared" si="52"/>
        <v>0</v>
      </c>
      <c r="S449" s="131">
        <v>0</v>
      </c>
      <c r="T449" s="132">
        <f t="shared" si="53"/>
        <v>0</v>
      </c>
      <c r="AR449" s="133" t="s">
        <v>118</v>
      </c>
      <c r="AT449" s="133" t="s">
        <v>113</v>
      </c>
      <c r="AU449" s="133" t="s">
        <v>76</v>
      </c>
      <c r="AY449" s="13" t="s">
        <v>112</v>
      </c>
      <c r="BE449" s="134">
        <f t="shared" si="54"/>
        <v>30200</v>
      </c>
      <c r="BF449" s="134">
        <f t="shared" si="55"/>
        <v>0</v>
      </c>
      <c r="BG449" s="134">
        <f t="shared" si="56"/>
        <v>0</v>
      </c>
      <c r="BH449" s="134">
        <f t="shared" si="57"/>
        <v>0</v>
      </c>
      <c r="BI449" s="134">
        <f t="shared" si="58"/>
        <v>0</v>
      </c>
      <c r="BJ449" s="13" t="s">
        <v>76</v>
      </c>
      <c r="BK449" s="134">
        <f t="shared" si="59"/>
        <v>30200</v>
      </c>
      <c r="BL449" s="13" t="s">
        <v>118</v>
      </c>
      <c r="BM449" s="133" t="s">
        <v>1424</v>
      </c>
    </row>
    <row r="450" spans="2:65" s="1" customFormat="1" ht="16.5" customHeight="1">
      <c r="B450" s="122"/>
      <c r="C450" s="123" t="s">
        <v>1425</v>
      </c>
      <c r="D450" s="123" t="s">
        <v>113</v>
      </c>
      <c r="E450" s="124" t="s">
        <v>1426</v>
      </c>
      <c r="F450" s="125" t="s">
        <v>1427</v>
      </c>
      <c r="G450" s="126" t="s">
        <v>133</v>
      </c>
      <c r="H450" s="199">
        <v>2</v>
      </c>
      <c r="I450" s="128">
        <v>10800</v>
      </c>
      <c r="J450" s="128">
        <f t="shared" si="50"/>
        <v>21600</v>
      </c>
      <c r="K450" s="125" t="s">
        <v>117</v>
      </c>
      <c r="L450" s="25"/>
      <c r="M450" s="129" t="s">
        <v>1</v>
      </c>
      <c r="N450" s="130" t="s">
        <v>34</v>
      </c>
      <c r="O450" s="131">
        <v>0</v>
      </c>
      <c r="P450" s="131">
        <f t="shared" si="51"/>
        <v>0</v>
      </c>
      <c r="Q450" s="131">
        <v>0</v>
      </c>
      <c r="R450" s="131">
        <f t="shared" si="52"/>
        <v>0</v>
      </c>
      <c r="S450" s="131">
        <v>0</v>
      </c>
      <c r="T450" s="132">
        <f t="shared" si="53"/>
        <v>0</v>
      </c>
      <c r="AR450" s="133" t="s">
        <v>118</v>
      </c>
      <c r="AT450" s="133" t="s">
        <v>113</v>
      </c>
      <c r="AU450" s="133" t="s">
        <v>76</v>
      </c>
      <c r="AY450" s="13" t="s">
        <v>112</v>
      </c>
      <c r="BE450" s="134">
        <f t="shared" si="54"/>
        <v>21600</v>
      </c>
      <c r="BF450" s="134">
        <f t="shared" si="55"/>
        <v>0</v>
      </c>
      <c r="BG450" s="134">
        <f t="shared" si="56"/>
        <v>0</v>
      </c>
      <c r="BH450" s="134">
        <f t="shared" si="57"/>
        <v>0</v>
      </c>
      <c r="BI450" s="134">
        <f t="shared" si="58"/>
        <v>0</v>
      </c>
      <c r="BJ450" s="13" t="s">
        <v>76</v>
      </c>
      <c r="BK450" s="134">
        <f t="shared" si="59"/>
        <v>21600</v>
      </c>
      <c r="BL450" s="13" t="s">
        <v>118</v>
      </c>
      <c r="BM450" s="133" t="s">
        <v>1428</v>
      </c>
    </row>
    <row r="451" spans="2:65" s="1" customFormat="1" ht="16.5" customHeight="1">
      <c r="B451" s="122"/>
      <c r="C451" s="123" t="s">
        <v>1429</v>
      </c>
      <c r="D451" s="123" t="s">
        <v>113</v>
      </c>
      <c r="E451" s="124" t="s">
        <v>1430</v>
      </c>
      <c r="F451" s="125" t="s">
        <v>1431</v>
      </c>
      <c r="G451" s="126" t="s">
        <v>133</v>
      </c>
      <c r="H451" s="199">
        <v>2</v>
      </c>
      <c r="I451" s="128">
        <v>11600</v>
      </c>
      <c r="J451" s="128">
        <f t="shared" si="50"/>
        <v>23200</v>
      </c>
      <c r="K451" s="125" t="s">
        <v>117</v>
      </c>
      <c r="L451" s="25"/>
      <c r="M451" s="129" t="s">
        <v>1</v>
      </c>
      <c r="N451" s="130" t="s">
        <v>34</v>
      </c>
      <c r="O451" s="131">
        <v>0</v>
      </c>
      <c r="P451" s="131">
        <f t="shared" si="51"/>
        <v>0</v>
      </c>
      <c r="Q451" s="131">
        <v>0</v>
      </c>
      <c r="R451" s="131">
        <f t="shared" si="52"/>
        <v>0</v>
      </c>
      <c r="S451" s="131">
        <v>0</v>
      </c>
      <c r="T451" s="132">
        <f t="shared" si="53"/>
        <v>0</v>
      </c>
      <c r="AR451" s="133" t="s">
        <v>118</v>
      </c>
      <c r="AT451" s="133" t="s">
        <v>113</v>
      </c>
      <c r="AU451" s="133" t="s">
        <v>76</v>
      </c>
      <c r="AY451" s="13" t="s">
        <v>112</v>
      </c>
      <c r="BE451" s="134">
        <f t="shared" si="54"/>
        <v>23200</v>
      </c>
      <c r="BF451" s="134">
        <f t="shared" si="55"/>
        <v>0</v>
      </c>
      <c r="BG451" s="134">
        <f t="shared" si="56"/>
        <v>0</v>
      </c>
      <c r="BH451" s="134">
        <f t="shared" si="57"/>
        <v>0</v>
      </c>
      <c r="BI451" s="134">
        <f t="shared" si="58"/>
        <v>0</v>
      </c>
      <c r="BJ451" s="13" t="s">
        <v>76</v>
      </c>
      <c r="BK451" s="134">
        <f t="shared" si="59"/>
        <v>23200</v>
      </c>
      <c r="BL451" s="13" t="s">
        <v>118</v>
      </c>
      <c r="BM451" s="133" t="s">
        <v>1432</v>
      </c>
    </row>
    <row r="452" spans="2:65" s="1" customFormat="1" ht="16.5" customHeight="1">
      <c r="B452" s="122"/>
      <c r="C452" s="123" t="s">
        <v>1433</v>
      </c>
      <c r="D452" s="123" t="s">
        <v>113</v>
      </c>
      <c r="E452" s="124" t="s">
        <v>1434</v>
      </c>
      <c r="F452" s="125" t="s">
        <v>1435</v>
      </c>
      <c r="G452" s="126" t="s">
        <v>133</v>
      </c>
      <c r="H452" s="199">
        <v>2</v>
      </c>
      <c r="I452" s="128">
        <v>13900</v>
      </c>
      <c r="J452" s="128">
        <f t="shared" si="50"/>
        <v>27800</v>
      </c>
      <c r="K452" s="125" t="s">
        <v>117</v>
      </c>
      <c r="L452" s="25"/>
      <c r="M452" s="129" t="s">
        <v>1</v>
      </c>
      <c r="N452" s="130" t="s">
        <v>34</v>
      </c>
      <c r="O452" s="131">
        <v>0</v>
      </c>
      <c r="P452" s="131">
        <f t="shared" si="51"/>
        <v>0</v>
      </c>
      <c r="Q452" s="131">
        <v>0</v>
      </c>
      <c r="R452" s="131">
        <f t="shared" si="52"/>
        <v>0</v>
      </c>
      <c r="S452" s="131">
        <v>0</v>
      </c>
      <c r="T452" s="132">
        <f t="shared" si="53"/>
        <v>0</v>
      </c>
      <c r="AR452" s="133" t="s">
        <v>118</v>
      </c>
      <c r="AT452" s="133" t="s">
        <v>113</v>
      </c>
      <c r="AU452" s="133" t="s">
        <v>76</v>
      </c>
      <c r="AY452" s="13" t="s">
        <v>112</v>
      </c>
      <c r="BE452" s="134">
        <f t="shared" si="54"/>
        <v>27800</v>
      </c>
      <c r="BF452" s="134">
        <f t="shared" si="55"/>
        <v>0</v>
      </c>
      <c r="BG452" s="134">
        <f t="shared" si="56"/>
        <v>0</v>
      </c>
      <c r="BH452" s="134">
        <f t="shared" si="57"/>
        <v>0</v>
      </c>
      <c r="BI452" s="134">
        <f t="shared" si="58"/>
        <v>0</v>
      </c>
      <c r="BJ452" s="13" t="s">
        <v>76</v>
      </c>
      <c r="BK452" s="134">
        <f t="shared" si="59"/>
        <v>27800</v>
      </c>
      <c r="BL452" s="13" t="s">
        <v>118</v>
      </c>
      <c r="BM452" s="133" t="s">
        <v>1436</v>
      </c>
    </row>
    <row r="453" spans="2:65" s="1" customFormat="1" ht="16.5" customHeight="1">
      <c r="B453" s="122"/>
      <c r="C453" s="123" t="s">
        <v>1437</v>
      </c>
      <c r="D453" s="123" t="s">
        <v>113</v>
      </c>
      <c r="E453" s="124" t="s">
        <v>1438</v>
      </c>
      <c r="F453" s="125" t="s">
        <v>1439</v>
      </c>
      <c r="G453" s="126" t="s">
        <v>133</v>
      </c>
      <c r="H453" s="199">
        <v>2</v>
      </c>
      <c r="I453" s="128">
        <v>10300</v>
      </c>
      <c r="J453" s="128">
        <f t="shared" si="50"/>
        <v>20600</v>
      </c>
      <c r="K453" s="125" t="s">
        <v>117</v>
      </c>
      <c r="L453" s="25"/>
      <c r="M453" s="129" t="s">
        <v>1</v>
      </c>
      <c r="N453" s="130" t="s">
        <v>34</v>
      </c>
      <c r="O453" s="131">
        <v>0</v>
      </c>
      <c r="P453" s="131">
        <f t="shared" si="51"/>
        <v>0</v>
      </c>
      <c r="Q453" s="131">
        <v>0</v>
      </c>
      <c r="R453" s="131">
        <f t="shared" si="52"/>
        <v>0</v>
      </c>
      <c r="S453" s="131">
        <v>0</v>
      </c>
      <c r="T453" s="132">
        <f t="shared" si="53"/>
        <v>0</v>
      </c>
      <c r="AR453" s="133" t="s">
        <v>118</v>
      </c>
      <c r="AT453" s="133" t="s">
        <v>113</v>
      </c>
      <c r="AU453" s="133" t="s">
        <v>76</v>
      </c>
      <c r="AY453" s="13" t="s">
        <v>112</v>
      </c>
      <c r="BE453" s="134">
        <f t="shared" si="54"/>
        <v>20600</v>
      </c>
      <c r="BF453" s="134">
        <f t="shared" si="55"/>
        <v>0</v>
      </c>
      <c r="BG453" s="134">
        <f t="shared" si="56"/>
        <v>0</v>
      </c>
      <c r="BH453" s="134">
        <f t="shared" si="57"/>
        <v>0</v>
      </c>
      <c r="BI453" s="134">
        <f t="shared" si="58"/>
        <v>0</v>
      </c>
      <c r="BJ453" s="13" t="s">
        <v>76</v>
      </c>
      <c r="BK453" s="134">
        <f t="shared" si="59"/>
        <v>20600</v>
      </c>
      <c r="BL453" s="13" t="s">
        <v>118</v>
      </c>
      <c r="BM453" s="133" t="s">
        <v>1440</v>
      </c>
    </row>
    <row r="454" spans="2:65" s="1" customFormat="1" ht="16.5" customHeight="1">
      <c r="B454" s="122"/>
      <c r="C454" s="123" t="s">
        <v>1441</v>
      </c>
      <c r="D454" s="123" t="s">
        <v>113</v>
      </c>
      <c r="E454" s="124" t="s">
        <v>1442</v>
      </c>
      <c r="F454" s="125" t="s">
        <v>1443</v>
      </c>
      <c r="G454" s="126" t="s">
        <v>133</v>
      </c>
      <c r="H454" s="199">
        <v>2</v>
      </c>
      <c r="I454" s="128">
        <v>3580</v>
      </c>
      <c r="J454" s="128">
        <f t="shared" si="50"/>
        <v>7160</v>
      </c>
      <c r="K454" s="125" t="s">
        <v>117</v>
      </c>
      <c r="L454" s="25"/>
      <c r="M454" s="129" t="s">
        <v>1</v>
      </c>
      <c r="N454" s="130" t="s">
        <v>34</v>
      </c>
      <c r="O454" s="131">
        <v>0</v>
      </c>
      <c r="P454" s="131">
        <f t="shared" si="51"/>
        <v>0</v>
      </c>
      <c r="Q454" s="131">
        <v>0</v>
      </c>
      <c r="R454" s="131">
        <f t="shared" si="52"/>
        <v>0</v>
      </c>
      <c r="S454" s="131">
        <v>0</v>
      </c>
      <c r="T454" s="132">
        <f t="shared" si="53"/>
        <v>0</v>
      </c>
      <c r="AR454" s="133" t="s">
        <v>118</v>
      </c>
      <c r="AT454" s="133" t="s">
        <v>113</v>
      </c>
      <c r="AU454" s="133" t="s">
        <v>76</v>
      </c>
      <c r="AY454" s="13" t="s">
        <v>112</v>
      </c>
      <c r="BE454" s="134">
        <f t="shared" si="54"/>
        <v>7160</v>
      </c>
      <c r="BF454" s="134">
        <f t="shared" si="55"/>
        <v>0</v>
      </c>
      <c r="BG454" s="134">
        <f t="shared" si="56"/>
        <v>0</v>
      </c>
      <c r="BH454" s="134">
        <f t="shared" si="57"/>
        <v>0</v>
      </c>
      <c r="BI454" s="134">
        <f t="shared" si="58"/>
        <v>0</v>
      </c>
      <c r="BJ454" s="13" t="s">
        <v>76</v>
      </c>
      <c r="BK454" s="134">
        <f t="shared" si="59"/>
        <v>7160</v>
      </c>
      <c r="BL454" s="13" t="s">
        <v>118</v>
      </c>
      <c r="BM454" s="133" t="s">
        <v>1444</v>
      </c>
    </row>
    <row r="455" spans="2:65" s="1" customFormat="1" ht="16.5" customHeight="1">
      <c r="B455" s="122"/>
      <c r="C455" s="123" t="s">
        <v>1445</v>
      </c>
      <c r="D455" s="123" t="s">
        <v>113</v>
      </c>
      <c r="E455" s="124" t="s">
        <v>1446</v>
      </c>
      <c r="F455" s="125" t="s">
        <v>1447</v>
      </c>
      <c r="G455" s="126" t="s">
        <v>133</v>
      </c>
      <c r="H455" s="199">
        <v>2</v>
      </c>
      <c r="I455" s="128">
        <v>1980</v>
      </c>
      <c r="J455" s="128">
        <f t="shared" si="50"/>
        <v>3960</v>
      </c>
      <c r="K455" s="125" t="s">
        <v>117</v>
      </c>
      <c r="L455" s="25"/>
      <c r="M455" s="129" t="s">
        <v>1</v>
      </c>
      <c r="N455" s="130" t="s">
        <v>34</v>
      </c>
      <c r="O455" s="131">
        <v>0</v>
      </c>
      <c r="P455" s="131">
        <f t="shared" si="51"/>
        <v>0</v>
      </c>
      <c r="Q455" s="131">
        <v>0</v>
      </c>
      <c r="R455" s="131">
        <f t="shared" si="52"/>
        <v>0</v>
      </c>
      <c r="S455" s="131">
        <v>0</v>
      </c>
      <c r="T455" s="132">
        <f t="shared" si="53"/>
        <v>0</v>
      </c>
      <c r="AR455" s="133" t="s">
        <v>118</v>
      </c>
      <c r="AT455" s="133" t="s">
        <v>113</v>
      </c>
      <c r="AU455" s="133" t="s">
        <v>76</v>
      </c>
      <c r="AY455" s="13" t="s">
        <v>112</v>
      </c>
      <c r="BE455" s="134">
        <f t="shared" si="54"/>
        <v>3960</v>
      </c>
      <c r="BF455" s="134">
        <f t="shared" si="55"/>
        <v>0</v>
      </c>
      <c r="BG455" s="134">
        <f t="shared" si="56"/>
        <v>0</v>
      </c>
      <c r="BH455" s="134">
        <f t="shared" si="57"/>
        <v>0</v>
      </c>
      <c r="BI455" s="134">
        <f t="shared" si="58"/>
        <v>0</v>
      </c>
      <c r="BJ455" s="13" t="s">
        <v>76</v>
      </c>
      <c r="BK455" s="134">
        <f t="shared" si="59"/>
        <v>3960</v>
      </c>
      <c r="BL455" s="13" t="s">
        <v>118</v>
      </c>
      <c r="BM455" s="133" t="s">
        <v>1448</v>
      </c>
    </row>
    <row r="456" spans="2:65" s="1" customFormat="1" ht="16.5" customHeight="1">
      <c r="B456" s="122"/>
      <c r="C456" s="123" t="s">
        <v>1449</v>
      </c>
      <c r="D456" s="123" t="s">
        <v>113</v>
      </c>
      <c r="E456" s="124" t="s">
        <v>1450</v>
      </c>
      <c r="F456" s="125" t="s">
        <v>1451</v>
      </c>
      <c r="G456" s="126" t="s">
        <v>133</v>
      </c>
      <c r="H456" s="199">
        <v>2</v>
      </c>
      <c r="I456" s="128">
        <v>391</v>
      </c>
      <c r="J456" s="128">
        <f t="shared" si="50"/>
        <v>782</v>
      </c>
      <c r="K456" s="125" t="s">
        <v>117</v>
      </c>
      <c r="L456" s="25"/>
      <c r="M456" s="129" t="s">
        <v>1</v>
      </c>
      <c r="N456" s="130" t="s">
        <v>34</v>
      </c>
      <c r="O456" s="131">
        <v>0</v>
      </c>
      <c r="P456" s="131">
        <f t="shared" si="51"/>
        <v>0</v>
      </c>
      <c r="Q456" s="131">
        <v>0</v>
      </c>
      <c r="R456" s="131">
        <f t="shared" si="52"/>
        <v>0</v>
      </c>
      <c r="S456" s="131">
        <v>0</v>
      </c>
      <c r="T456" s="132">
        <f t="shared" si="53"/>
        <v>0</v>
      </c>
      <c r="AR456" s="133" t="s">
        <v>118</v>
      </c>
      <c r="AT456" s="133" t="s">
        <v>113</v>
      </c>
      <c r="AU456" s="133" t="s">
        <v>76</v>
      </c>
      <c r="AY456" s="13" t="s">
        <v>112</v>
      </c>
      <c r="BE456" s="134">
        <f t="shared" si="54"/>
        <v>782</v>
      </c>
      <c r="BF456" s="134">
        <f t="shared" si="55"/>
        <v>0</v>
      </c>
      <c r="BG456" s="134">
        <f t="shared" si="56"/>
        <v>0</v>
      </c>
      <c r="BH456" s="134">
        <f t="shared" si="57"/>
        <v>0</v>
      </c>
      <c r="BI456" s="134">
        <f t="shared" si="58"/>
        <v>0</v>
      </c>
      <c r="BJ456" s="13" t="s">
        <v>76</v>
      </c>
      <c r="BK456" s="134">
        <f t="shared" si="59"/>
        <v>782</v>
      </c>
      <c r="BL456" s="13" t="s">
        <v>118</v>
      </c>
      <c r="BM456" s="133" t="s">
        <v>1452</v>
      </c>
    </row>
    <row r="457" spans="2:65" s="1" customFormat="1" ht="21.75" customHeight="1">
      <c r="B457" s="122"/>
      <c r="C457" s="123" t="s">
        <v>1453</v>
      </c>
      <c r="D457" s="123" t="s">
        <v>113</v>
      </c>
      <c r="E457" s="124" t="s">
        <v>1454</v>
      </c>
      <c r="F457" s="125" t="s">
        <v>1455</v>
      </c>
      <c r="G457" s="126" t="s">
        <v>133</v>
      </c>
      <c r="H457" s="199">
        <v>2</v>
      </c>
      <c r="I457" s="128">
        <v>4610</v>
      </c>
      <c r="J457" s="128">
        <f t="shared" si="50"/>
        <v>9220</v>
      </c>
      <c r="K457" s="125" t="s">
        <v>117</v>
      </c>
      <c r="L457" s="25"/>
      <c r="M457" s="129" t="s">
        <v>1</v>
      </c>
      <c r="N457" s="130" t="s">
        <v>34</v>
      </c>
      <c r="O457" s="131">
        <v>0</v>
      </c>
      <c r="P457" s="131">
        <f t="shared" si="51"/>
        <v>0</v>
      </c>
      <c r="Q457" s="131">
        <v>0</v>
      </c>
      <c r="R457" s="131">
        <f t="shared" si="52"/>
        <v>0</v>
      </c>
      <c r="S457" s="131">
        <v>0</v>
      </c>
      <c r="T457" s="132">
        <f t="shared" si="53"/>
        <v>0</v>
      </c>
      <c r="AR457" s="133" t="s">
        <v>118</v>
      </c>
      <c r="AT457" s="133" t="s">
        <v>113</v>
      </c>
      <c r="AU457" s="133" t="s">
        <v>76</v>
      </c>
      <c r="AY457" s="13" t="s">
        <v>112</v>
      </c>
      <c r="BE457" s="134">
        <f t="shared" si="54"/>
        <v>9220</v>
      </c>
      <c r="BF457" s="134">
        <f t="shared" si="55"/>
        <v>0</v>
      </c>
      <c r="BG457" s="134">
        <f t="shared" si="56"/>
        <v>0</v>
      </c>
      <c r="BH457" s="134">
        <f t="shared" si="57"/>
        <v>0</v>
      </c>
      <c r="BI457" s="134">
        <f t="shared" si="58"/>
        <v>0</v>
      </c>
      <c r="BJ457" s="13" t="s">
        <v>76</v>
      </c>
      <c r="BK457" s="134">
        <f t="shared" si="59"/>
        <v>9220</v>
      </c>
      <c r="BL457" s="13" t="s">
        <v>118</v>
      </c>
      <c r="BM457" s="133" t="s">
        <v>1456</v>
      </c>
    </row>
    <row r="458" spans="2:65" s="1" customFormat="1" ht="21.75" customHeight="1">
      <c r="B458" s="122"/>
      <c r="C458" s="123" t="s">
        <v>1457</v>
      </c>
      <c r="D458" s="123" t="s">
        <v>113</v>
      </c>
      <c r="E458" s="124" t="s">
        <v>1458</v>
      </c>
      <c r="F458" s="125" t="s">
        <v>1459</v>
      </c>
      <c r="G458" s="126" t="s">
        <v>133</v>
      </c>
      <c r="H458" s="199">
        <v>2</v>
      </c>
      <c r="I458" s="128">
        <v>1000</v>
      </c>
      <c r="J458" s="128">
        <f t="shared" si="50"/>
        <v>2000</v>
      </c>
      <c r="K458" s="125" t="s">
        <v>117</v>
      </c>
      <c r="L458" s="25"/>
      <c r="M458" s="129" t="s">
        <v>1</v>
      </c>
      <c r="N458" s="130" t="s">
        <v>34</v>
      </c>
      <c r="O458" s="131">
        <v>0</v>
      </c>
      <c r="P458" s="131">
        <f t="shared" si="51"/>
        <v>0</v>
      </c>
      <c r="Q458" s="131">
        <v>0</v>
      </c>
      <c r="R458" s="131">
        <f t="shared" si="52"/>
        <v>0</v>
      </c>
      <c r="S458" s="131">
        <v>0</v>
      </c>
      <c r="T458" s="132">
        <f t="shared" si="53"/>
        <v>0</v>
      </c>
      <c r="AR458" s="133" t="s">
        <v>118</v>
      </c>
      <c r="AT458" s="133" t="s">
        <v>113</v>
      </c>
      <c r="AU458" s="133" t="s">
        <v>76</v>
      </c>
      <c r="AY458" s="13" t="s">
        <v>112</v>
      </c>
      <c r="BE458" s="134">
        <f t="shared" si="54"/>
        <v>2000</v>
      </c>
      <c r="BF458" s="134">
        <f t="shared" si="55"/>
        <v>0</v>
      </c>
      <c r="BG458" s="134">
        <f t="shared" si="56"/>
        <v>0</v>
      </c>
      <c r="BH458" s="134">
        <f t="shared" si="57"/>
        <v>0</v>
      </c>
      <c r="BI458" s="134">
        <f t="shared" si="58"/>
        <v>0</v>
      </c>
      <c r="BJ458" s="13" t="s">
        <v>76</v>
      </c>
      <c r="BK458" s="134">
        <f t="shared" si="59"/>
        <v>2000</v>
      </c>
      <c r="BL458" s="13" t="s">
        <v>118</v>
      </c>
      <c r="BM458" s="133" t="s">
        <v>1460</v>
      </c>
    </row>
    <row r="459" spans="2:65" s="1" customFormat="1" ht="21.75" customHeight="1">
      <c r="B459" s="122"/>
      <c r="C459" s="123" t="s">
        <v>1461</v>
      </c>
      <c r="D459" s="123" t="s">
        <v>113</v>
      </c>
      <c r="E459" s="124" t="s">
        <v>1462</v>
      </c>
      <c r="F459" s="125" t="s">
        <v>1463</v>
      </c>
      <c r="G459" s="126" t="s">
        <v>133</v>
      </c>
      <c r="H459" s="199">
        <v>2</v>
      </c>
      <c r="I459" s="128">
        <v>4970</v>
      </c>
      <c r="J459" s="128">
        <f t="shared" si="50"/>
        <v>9940</v>
      </c>
      <c r="K459" s="125" t="s">
        <v>117</v>
      </c>
      <c r="L459" s="25"/>
      <c r="M459" s="129" t="s">
        <v>1</v>
      </c>
      <c r="N459" s="130" t="s">
        <v>34</v>
      </c>
      <c r="O459" s="131">
        <v>0</v>
      </c>
      <c r="P459" s="131">
        <f t="shared" si="51"/>
        <v>0</v>
      </c>
      <c r="Q459" s="131">
        <v>0</v>
      </c>
      <c r="R459" s="131">
        <f t="shared" si="52"/>
        <v>0</v>
      </c>
      <c r="S459" s="131">
        <v>0</v>
      </c>
      <c r="T459" s="132">
        <f t="shared" si="53"/>
        <v>0</v>
      </c>
      <c r="AR459" s="133" t="s">
        <v>118</v>
      </c>
      <c r="AT459" s="133" t="s">
        <v>113</v>
      </c>
      <c r="AU459" s="133" t="s">
        <v>76</v>
      </c>
      <c r="AY459" s="13" t="s">
        <v>112</v>
      </c>
      <c r="BE459" s="134">
        <f t="shared" si="54"/>
        <v>9940</v>
      </c>
      <c r="BF459" s="134">
        <f t="shared" si="55"/>
        <v>0</v>
      </c>
      <c r="BG459" s="134">
        <f t="shared" si="56"/>
        <v>0</v>
      </c>
      <c r="BH459" s="134">
        <f t="shared" si="57"/>
        <v>0</v>
      </c>
      <c r="BI459" s="134">
        <f t="shared" si="58"/>
        <v>0</v>
      </c>
      <c r="BJ459" s="13" t="s">
        <v>76</v>
      </c>
      <c r="BK459" s="134">
        <f t="shared" si="59"/>
        <v>9940</v>
      </c>
      <c r="BL459" s="13" t="s">
        <v>118</v>
      </c>
      <c r="BM459" s="133" t="s">
        <v>1464</v>
      </c>
    </row>
    <row r="460" spans="2:65" s="1" customFormat="1" ht="24.2" customHeight="1">
      <c r="B460" s="122"/>
      <c r="C460" s="123" t="s">
        <v>1465</v>
      </c>
      <c r="D460" s="123" t="s">
        <v>113</v>
      </c>
      <c r="E460" s="124" t="s">
        <v>1466</v>
      </c>
      <c r="F460" s="125" t="s">
        <v>1467</v>
      </c>
      <c r="G460" s="126" t="s">
        <v>133</v>
      </c>
      <c r="H460" s="199">
        <v>2</v>
      </c>
      <c r="I460" s="128">
        <v>775</v>
      </c>
      <c r="J460" s="128">
        <f t="shared" si="50"/>
        <v>1550</v>
      </c>
      <c r="K460" s="125" t="s">
        <v>117</v>
      </c>
      <c r="L460" s="25"/>
      <c r="M460" s="129" t="s">
        <v>1</v>
      </c>
      <c r="N460" s="130" t="s">
        <v>34</v>
      </c>
      <c r="O460" s="131">
        <v>0</v>
      </c>
      <c r="P460" s="131">
        <f t="shared" si="51"/>
        <v>0</v>
      </c>
      <c r="Q460" s="131">
        <v>0</v>
      </c>
      <c r="R460" s="131">
        <f t="shared" si="52"/>
        <v>0</v>
      </c>
      <c r="S460" s="131">
        <v>0</v>
      </c>
      <c r="T460" s="132">
        <f t="shared" si="53"/>
        <v>0</v>
      </c>
      <c r="AR460" s="133" t="s">
        <v>118</v>
      </c>
      <c r="AT460" s="133" t="s">
        <v>113</v>
      </c>
      <c r="AU460" s="133" t="s">
        <v>76</v>
      </c>
      <c r="AY460" s="13" t="s">
        <v>112</v>
      </c>
      <c r="BE460" s="134">
        <f t="shared" si="54"/>
        <v>1550</v>
      </c>
      <c r="BF460" s="134">
        <f t="shared" si="55"/>
        <v>0</v>
      </c>
      <c r="BG460" s="134">
        <f t="shared" si="56"/>
        <v>0</v>
      </c>
      <c r="BH460" s="134">
        <f t="shared" si="57"/>
        <v>0</v>
      </c>
      <c r="BI460" s="134">
        <f t="shared" si="58"/>
        <v>0</v>
      </c>
      <c r="BJ460" s="13" t="s">
        <v>76</v>
      </c>
      <c r="BK460" s="134">
        <f t="shared" si="59"/>
        <v>1550</v>
      </c>
      <c r="BL460" s="13" t="s">
        <v>118</v>
      </c>
      <c r="BM460" s="133" t="s">
        <v>1468</v>
      </c>
    </row>
    <row r="461" spans="2:65" s="1" customFormat="1" ht="24.2" customHeight="1">
      <c r="B461" s="122"/>
      <c r="C461" s="123" t="s">
        <v>1469</v>
      </c>
      <c r="D461" s="123" t="s">
        <v>113</v>
      </c>
      <c r="E461" s="124" t="s">
        <v>1470</v>
      </c>
      <c r="F461" s="125" t="s">
        <v>1471</v>
      </c>
      <c r="G461" s="126" t="s">
        <v>133</v>
      </c>
      <c r="H461" s="199">
        <v>2</v>
      </c>
      <c r="I461" s="128">
        <v>1030</v>
      </c>
      <c r="J461" s="128">
        <f t="shared" si="50"/>
        <v>2060</v>
      </c>
      <c r="K461" s="125" t="s">
        <v>117</v>
      </c>
      <c r="L461" s="25"/>
      <c r="M461" s="129" t="s">
        <v>1</v>
      </c>
      <c r="N461" s="130" t="s">
        <v>34</v>
      </c>
      <c r="O461" s="131">
        <v>0</v>
      </c>
      <c r="P461" s="131">
        <f t="shared" si="51"/>
        <v>0</v>
      </c>
      <c r="Q461" s="131">
        <v>0</v>
      </c>
      <c r="R461" s="131">
        <f t="shared" si="52"/>
        <v>0</v>
      </c>
      <c r="S461" s="131">
        <v>0</v>
      </c>
      <c r="T461" s="132">
        <f t="shared" si="53"/>
        <v>0</v>
      </c>
      <c r="AR461" s="133" t="s">
        <v>118</v>
      </c>
      <c r="AT461" s="133" t="s">
        <v>113</v>
      </c>
      <c r="AU461" s="133" t="s">
        <v>76</v>
      </c>
      <c r="AY461" s="13" t="s">
        <v>112</v>
      </c>
      <c r="BE461" s="134">
        <f t="shared" si="54"/>
        <v>2060</v>
      </c>
      <c r="BF461" s="134">
        <f t="shared" si="55"/>
        <v>0</v>
      </c>
      <c r="BG461" s="134">
        <f t="shared" si="56"/>
        <v>0</v>
      </c>
      <c r="BH461" s="134">
        <f t="shared" si="57"/>
        <v>0</v>
      </c>
      <c r="BI461" s="134">
        <f t="shared" si="58"/>
        <v>0</v>
      </c>
      <c r="BJ461" s="13" t="s">
        <v>76</v>
      </c>
      <c r="BK461" s="134">
        <f t="shared" si="59"/>
        <v>2060</v>
      </c>
      <c r="BL461" s="13" t="s">
        <v>118</v>
      </c>
      <c r="BM461" s="133" t="s">
        <v>1472</v>
      </c>
    </row>
    <row r="462" spans="2:65" s="1" customFormat="1" ht="21.75" customHeight="1">
      <c r="B462" s="122"/>
      <c r="C462" s="123" t="s">
        <v>1473</v>
      </c>
      <c r="D462" s="123" t="s">
        <v>113</v>
      </c>
      <c r="E462" s="124" t="s">
        <v>1474</v>
      </c>
      <c r="F462" s="125" t="s">
        <v>1475</v>
      </c>
      <c r="G462" s="126" t="s">
        <v>133</v>
      </c>
      <c r="H462" s="199">
        <v>2</v>
      </c>
      <c r="I462" s="128">
        <v>513</v>
      </c>
      <c r="J462" s="128">
        <f t="shared" si="50"/>
        <v>1026</v>
      </c>
      <c r="K462" s="125" t="s">
        <v>117</v>
      </c>
      <c r="L462" s="25"/>
      <c r="M462" s="129" t="s">
        <v>1</v>
      </c>
      <c r="N462" s="130" t="s">
        <v>34</v>
      </c>
      <c r="O462" s="131">
        <v>0</v>
      </c>
      <c r="P462" s="131">
        <f t="shared" si="51"/>
        <v>0</v>
      </c>
      <c r="Q462" s="131">
        <v>0</v>
      </c>
      <c r="R462" s="131">
        <f t="shared" si="52"/>
        <v>0</v>
      </c>
      <c r="S462" s="131">
        <v>0</v>
      </c>
      <c r="T462" s="132">
        <f t="shared" si="53"/>
        <v>0</v>
      </c>
      <c r="AR462" s="133" t="s">
        <v>118</v>
      </c>
      <c r="AT462" s="133" t="s">
        <v>113</v>
      </c>
      <c r="AU462" s="133" t="s">
        <v>76</v>
      </c>
      <c r="AY462" s="13" t="s">
        <v>112</v>
      </c>
      <c r="BE462" s="134">
        <f t="shared" si="54"/>
        <v>1026</v>
      </c>
      <c r="BF462" s="134">
        <f t="shared" si="55"/>
        <v>0</v>
      </c>
      <c r="BG462" s="134">
        <f t="shared" si="56"/>
        <v>0</v>
      </c>
      <c r="BH462" s="134">
        <f t="shared" si="57"/>
        <v>0</v>
      </c>
      <c r="BI462" s="134">
        <f t="shared" si="58"/>
        <v>0</v>
      </c>
      <c r="BJ462" s="13" t="s">
        <v>76</v>
      </c>
      <c r="BK462" s="134">
        <f t="shared" si="59"/>
        <v>1026</v>
      </c>
      <c r="BL462" s="13" t="s">
        <v>118</v>
      </c>
      <c r="BM462" s="133" t="s">
        <v>1476</v>
      </c>
    </row>
    <row r="463" spans="2:65" s="1" customFormat="1" ht="21.75" customHeight="1">
      <c r="B463" s="122"/>
      <c r="C463" s="123" t="s">
        <v>1477</v>
      </c>
      <c r="D463" s="123" t="s">
        <v>113</v>
      </c>
      <c r="E463" s="124" t="s">
        <v>1478</v>
      </c>
      <c r="F463" s="125" t="s">
        <v>1479</v>
      </c>
      <c r="G463" s="126" t="s">
        <v>133</v>
      </c>
      <c r="H463" s="199">
        <v>2</v>
      </c>
      <c r="I463" s="128">
        <v>680</v>
      </c>
      <c r="J463" s="128">
        <f t="shared" si="50"/>
        <v>1360</v>
      </c>
      <c r="K463" s="125" t="s">
        <v>117</v>
      </c>
      <c r="L463" s="25"/>
      <c r="M463" s="129" t="s">
        <v>1</v>
      </c>
      <c r="N463" s="130" t="s">
        <v>34</v>
      </c>
      <c r="O463" s="131">
        <v>0</v>
      </c>
      <c r="P463" s="131">
        <f t="shared" si="51"/>
        <v>0</v>
      </c>
      <c r="Q463" s="131">
        <v>0</v>
      </c>
      <c r="R463" s="131">
        <f t="shared" si="52"/>
        <v>0</v>
      </c>
      <c r="S463" s="131">
        <v>0</v>
      </c>
      <c r="T463" s="132">
        <f t="shared" si="53"/>
        <v>0</v>
      </c>
      <c r="AR463" s="133" t="s">
        <v>118</v>
      </c>
      <c r="AT463" s="133" t="s">
        <v>113</v>
      </c>
      <c r="AU463" s="133" t="s">
        <v>76</v>
      </c>
      <c r="AY463" s="13" t="s">
        <v>112</v>
      </c>
      <c r="BE463" s="134">
        <f t="shared" si="54"/>
        <v>1360</v>
      </c>
      <c r="BF463" s="134">
        <f t="shared" si="55"/>
        <v>0</v>
      </c>
      <c r="BG463" s="134">
        <f t="shared" si="56"/>
        <v>0</v>
      </c>
      <c r="BH463" s="134">
        <f t="shared" si="57"/>
        <v>0</v>
      </c>
      <c r="BI463" s="134">
        <f t="shared" si="58"/>
        <v>0</v>
      </c>
      <c r="BJ463" s="13" t="s">
        <v>76</v>
      </c>
      <c r="BK463" s="134">
        <f t="shared" si="59"/>
        <v>1360</v>
      </c>
      <c r="BL463" s="13" t="s">
        <v>118</v>
      </c>
      <c r="BM463" s="133" t="s">
        <v>1480</v>
      </c>
    </row>
    <row r="464" spans="2:65" s="1" customFormat="1" ht="16.5" customHeight="1">
      <c r="B464" s="122"/>
      <c r="C464" s="123" t="s">
        <v>1481</v>
      </c>
      <c r="D464" s="123" t="s">
        <v>113</v>
      </c>
      <c r="E464" s="124" t="s">
        <v>1482</v>
      </c>
      <c r="F464" s="125" t="s">
        <v>1483</v>
      </c>
      <c r="G464" s="126" t="s">
        <v>133</v>
      </c>
      <c r="H464" s="199">
        <v>2</v>
      </c>
      <c r="I464" s="128">
        <v>3640</v>
      </c>
      <c r="J464" s="128">
        <f t="shared" si="50"/>
        <v>7280</v>
      </c>
      <c r="K464" s="125" t="s">
        <v>117</v>
      </c>
      <c r="L464" s="25"/>
      <c r="M464" s="129" t="s">
        <v>1</v>
      </c>
      <c r="N464" s="130" t="s">
        <v>34</v>
      </c>
      <c r="O464" s="131">
        <v>0</v>
      </c>
      <c r="P464" s="131">
        <f t="shared" si="51"/>
        <v>0</v>
      </c>
      <c r="Q464" s="131">
        <v>0</v>
      </c>
      <c r="R464" s="131">
        <f t="shared" si="52"/>
        <v>0</v>
      </c>
      <c r="S464" s="131">
        <v>0</v>
      </c>
      <c r="T464" s="132">
        <f t="shared" si="53"/>
        <v>0</v>
      </c>
      <c r="AR464" s="133" t="s">
        <v>118</v>
      </c>
      <c r="AT464" s="133" t="s">
        <v>113</v>
      </c>
      <c r="AU464" s="133" t="s">
        <v>76</v>
      </c>
      <c r="AY464" s="13" t="s">
        <v>112</v>
      </c>
      <c r="BE464" s="134">
        <f t="shared" si="54"/>
        <v>7280</v>
      </c>
      <c r="BF464" s="134">
        <f t="shared" si="55"/>
        <v>0</v>
      </c>
      <c r="BG464" s="134">
        <f t="shared" si="56"/>
        <v>0</v>
      </c>
      <c r="BH464" s="134">
        <f t="shared" si="57"/>
        <v>0</v>
      </c>
      <c r="BI464" s="134">
        <f t="shared" si="58"/>
        <v>0</v>
      </c>
      <c r="BJ464" s="13" t="s">
        <v>76</v>
      </c>
      <c r="BK464" s="134">
        <f t="shared" si="59"/>
        <v>7280</v>
      </c>
      <c r="BL464" s="13" t="s">
        <v>118</v>
      </c>
      <c r="BM464" s="133" t="s">
        <v>1484</v>
      </c>
    </row>
    <row r="465" spans="2:65" s="1" customFormat="1" ht="21.75" customHeight="1">
      <c r="B465" s="122"/>
      <c r="C465" s="123" t="s">
        <v>1485</v>
      </c>
      <c r="D465" s="123" t="s">
        <v>113</v>
      </c>
      <c r="E465" s="124" t="s">
        <v>1486</v>
      </c>
      <c r="F465" s="125" t="s">
        <v>1487</v>
      </c>
      <c r="G465" s="126" t="s">
        <v>133</v>
      </c>
      <c r="H465" s="199">
        <v>2</v>
      </c>
      <c r="I465" s="128">
        <v>15000</v>
      </c>
      <c r="J465" s="128">
        <f t="shared" si="50"/>
        <v>30000</v>
      </c>
      <c r="K465" s="125" t="s">
        <v>117</v>
      </c>
      <c r="L465" s="25"/>
      <c r="M465" s="129" t="s">
        <v>1</v>
      </c>
      <c r="N465" s="130" t="s">
        <v>34</v>
      </c>
      <c r="O465" s="131">
        <v>0</v>
      </c>
      <c r="P465" s="131">
        <f t="shared" si="51"/>
        <v>0</v>
      </c>
      <c r="Q465" s="131">
        <v>0</v>
      </c>
      <c r="R465" s="131">
        <f t="shared" si="52"/>
        <v>0</v>
      </c>
      <c r="S465" s="131">
        <v>0</v>
      </c>
      <c r="T465" s="132">
        <f t="shared" si="53"/>
        <v>0</v>
      </c>
      <c r="AR465" s="133" t="s">
        <v>118</v>
      </c>
      <c r="AT465" s="133" t="s">
        <v>113</v>
      </c>
      <c r="AU465" s="133" t="s">
        <v>76</v>
      </c>
      <c r="AY465" s="13" t="s">
        <v>112</v>
      </c>
      <c r="BE465" s="134">
        <f t="shared" si="54"/>
        <v>30000</v>
      </c>
      <c r="BF465" s="134">
        <f t="shared" si="55"/>
        <v>0</v>
      </c>
      <c r="BG465" s="134">
        <f t="shared" si="56"/>
        <v>0</v>
      </c>
      <c r="BH465" s="134">
        <f t="shared" si="57"/>
        <v>0</v>
      </c>
      <c r="BI465" s="134">
        <f t="shared" si="58"/>
        <v>0</v>
      </c>
      <c r="BJ465" s="13" t="s">
        <v>76</v>
      </c>
      <c r="BK465" s="134">
        <f t="shared" si="59"/>
        <v>30000</v>
      </c>
      <c r="BL465" s="13" t="s">
        <v>118</v>
      </c>
      <c r="BM465" s="133" t="s">
        <v>1488</v>
      </c>
    </row>
    <row r="466" spans="2:65" s="1" customFormat="1" ht="21.75" customHeight="1">
      <c r="B466" s="122"/>
      <c r="C466" s="123" t="s">
        <v>1489</v>
      </c>
      <c r="D466" s="123" t="s">
        <v>113</v>
      </c>
      <c r="E466" s="124" t="s">
        <v>1490</v>
      </c>
      <c r="F466" s="125" t="s">
        <v>1491</v>
      </c>
      <c r="G466" s="126" t="s">
        <v>133</v>
      </c>
      <c r="H466" s="199">
        <v>2</v>
      </c>
      <c r="I466" s="128">
        <v>2110</v>
      </c>
      <c r="J466" s="128">
        <f t="shared" si="50"/>
        <v>4220</v>
      </c>
      <c r="K466" s="125" t="s">
        <v>117</v>
      </c>
      <c r="L466" s="25"/>
      <c r="M466" s="129" t="s">
        <v>1</v>
      </c>
      <c r="N466" s="130" t="s">
        <v>34</v>
      </c>
      <c r="O466" s="131">
        <v>0</v>
      </c>
      <c r="P466" s="131">
        <f t="shared" si="51"/>
        <v>0</v>
      </c>
      <c r="Q466" s="131">
        <v>0</v>
      </c>
      <c r="R466" s="131">
        <f t="shared" si="52"/>
        <v>0</v>
      </c>
      <c r="S466" s="131">
        <v>0</v>
      </c>
      <c r="T466" s="132">
        <f t="shared" si="53"/>
        <v>0</v>
      </c>
      <c r="AR466" s="133" t="s">
        <v>118</v>
      </c>
      <c r="AT466" s="133" t="s">
        <v>113</v>
      </c>
      <c r="AU466" s="133" t="s">
        <v>76</v>
      </c>
      <c r="AY466" s="13" t="s">
        <v>112</v>
      </c>
      <c r="BE466" s="134">
        <f t="shared" si="54"/>
        <v>4220</v>
      </c>
      <c r="BF466" s="134">
        <f t="shared" si="55"/>
        <v>0</v>
      </c>
      <c r="BG466" s="134">
        <f t="shared" si="56"/>
        <v>0</v>
      </c>
      <c r="BH466" s="134">
        <f t="shared" si="57"/>
        <v>0</v>
      </c>
      <c r="BI466" s="134">
        <f t="shared" si="58"/>
        <v>0</v>
      </c>
      <c r="BJ466" s="13" t="s">
        <v>76</v>
      </c>
      <c r="BK466" s="134">
        <f t="shared" si="59"/>
        <v>4220</v>
      </c>
      <c r="BL466" s="13" t="s">
        <v>118</v>
      </c>
      <c r="BM466" s="133" t="s">
        <v>1492</v>
      </c>
    </row>
    <row r="467" spans="2:65" s="1" customFormat="1" ht="21.75" customHeight="1">
      <c r="B467" s="122"/>
      <c r="C467" s="123" t="s">
        <v>1493</v>
      </c>
      <c r="D467" s="123" t="s">
        <v>113</v>
      </c>
      <c r="E467" s="124" t="s">
        <v>1494</v>
      </c>
      <c r="F467" s="125" t="s">
        <v>1495</v>
      </c>
      <c r="G467" s="126" t="s">
        <v>133</v>
      </c>
      <c r="H467" s="199">
        <v>2</v>
      </c>
      <c r="I467" s="128">
        <v>18000</v>
      </c>
      <c r="J467" s="128">
        <f t="shared" si="50"/>
        <v>36000</v>
      </c>
      <c r="K467" s="125" t="s">
        <v>117</v>
      </c>
      <c r="L467" s="25"/>
      <c r="M467" s="129" t="s">
        <v>1</v>
      </c>
      <c r="N467" s="130" t="s">
        <v>34</v>
      </c>
      <c r="O467" s="131">
        <v>0</v>
      </c>
      <c r="P467" s="131">
        <f t="shared" si="51"/>
        <v>0</v>
      </c>
      <c r="Q467" s="131">
        <v>0</v>
      </c>
      <c r="R467" s="131">
        <f t="shared" si="52"/>
        <v>0</v>
      </c>
      <c r="S467" s="131">
        <v>0</v>
      </c>
      <c r="T467" s="132">
        <f t="shared" si="53"/>
        <v>0</v>
      </c>
      <c r="AR467" s="133" t="s">
        <v>118</v>
      </c>
      <c r="AT467" s="133" t="s">
        <v>113</v>
      </c>
      <c r="AU467" s="133" t="s">
        <v>76</v>
      </c>
      <c r="AY467" s="13" t="s">
        <v>112</v>
      </c>
      <c r="BE467" s="134">
        <f t="shared" si="54"/>
        <v>36000</v>
      </c>
      <c r="BF467" s="134">
        <f t="shared" si="55"/>
        <v>0</v>
      </c>
      <c r="BG467" s="134">
        <f t="shared" si="56"/>
        <v>0</v>
      </c>
      <c r="BH467" s="134">
        <f t="shared" si="57"/>
        <v>0</v>
      </c>
      <c r="BI467" s="134">
        <f t="shared" si="58"/>
        <v>0</v>
      </c>
      <c r="BJ467" s="13" t="s">
        <v>76</v>
      </c>
      <c r="BK467" s="134">
        <f t="shared" si="59"/>
        <v>36000</v>
      </c>
      <c r="BL467" s="13" t="s">
        <v>118</v>
      </c>
      <c r="BM467" s="133" t="s">
        <v>1496</v>
      </c>
    </row>
    <row r="468" spans="2:65" s="1" customFormat="1" ht="24.2" customHeight="1">
      <c r="B468" s="122"/>
      <c r="C468" s="123" t="s">
        <v>1497</v>
      </c>
      <c r="D468" s="123" t="s">
        <v>113</v>
      </c>
      <c r="E468" s="124" t="s">
        <v>1498</v>
      </c>
      <c r="F468" s="125" t="s">
        <v>1499</v>
      </c>
      <c r="G468" s="126" t="s">
        <v>133</v>
      </c>
      <c r="H468" s="199">
        <v>2</v>
      </c>
      <c r="I468" s="128">
        <v>12000</v>
      </c>
      <c r="J468" s="128">
        <f t="shared" si="50"/>
        <v>24000</v>
      </c>
      <c r="K468" s="125" t="s">
        <v>117</v>
      </c>
      <c r="L468" s="25"/>
      <c r="M468" s="129" t="s">
        <v>1</v>
      </c>
      <c r="N468" s="130" t="s">
        <v>34</v>
      </c>
      <c r="O468" s="131">
        <v>0</v>
      </c>
      <c r="P468" s="131">
        <f t="shared" si="51"/>
        <v>0</v>
      </c>
      <c r="Q468" s="131">
        <v>0</v>
      </c>
      <c r="R468" s="131">
        <f t="shared" si="52"/>
        <v>0</v>
      </c>
      <c r="S468" s="131">
        <v>0</v>
      </c>
      <c r="T468" s="132">
        <f t="shared" si="53"/>
        <v>0</v>
      </c>
      <c r="AR468" s="133" t="s">
        <v>118</v>
      </c>
      <c r="AT468" s="133" t="s">
        <v>113</v>
      </c>
      <c r="AU468" s="133" t="s">
        <v>76</v>
      </c>
      <c r="AY468" s="13" t="s">
        <v>112</v>
      </c>
      <c r="BE468" s="134">
        <f t="shared" si="54"/>
        <v>24000</v>
      </c>
      <c r="BF468" s="134">
        <f t="shared" si="55"/>
        <v>0</v>
      </c>
      <c r="BG468" s="134">
        <f t="shared" si="56"/>
        <v>0</v>
      </c>
      <c r="BH468" s="134">
        <f t="shared" si="57"/>
        <v>0</v>
      </c>
      <c r="BI468" s="134">
        <f t="shared" si="58"/>
        <v>0</v>
      </c>
      <c r="BJ468" s="13" t="s">
        <v>76</v>
      </c>
      <c r="BK468" s="134">
        <f t="shared" si="59"/>
        <v>24000</v>
      </c>
      <c r="BL468" s="13" t="s">
        <v>118</v>
      </c>
      <c r="BM468" s="133" t="s">
        <v>1500</v>
      </c>
    </row>
    <row r="469" spans="2:65" s="1" customFormat="1" ht="21.75" customHeight="1">
      <c r="B469" s="122"/>
      <c r="C469" s="123" t="s">
        <v>1501</v>
      </c>
      <c r="D469" s="123" t="s">
        <v>113</v>
      </c>
      <c r="E469" s="124" t="s">
        <v>1502</v>
      </c>
      <c r="F469" s="125" t="s">
        <v>1503</v>
      </c>
      <c r="G469" s="126" t="s">
        <v>133</v>
      </c>
      <c r="H469" s="199">
        <v>2</v>
      </c>
      <c r="I469" s="128">
        <v>20600</v>
      </c>
      <c r="J469" s="128">
        <f t="shared" si="50"/>
        <v>41200</v>
      </c>
      <c r="K469" s="125" t="s">
        <v>117</v>
      </c>
      <c r="L469" s="25"/>
      <c r="M469" s="129" t="s">
        <v>1</v>
      </c>
      <c r="N469" s="130" t="s">
        <v>34</v>
      </c>
      <c r="O469" s="131">
        <v>0</v>
      </c>
      <c r="P469" s="131">
        <f t="shared" si="51"/>
        <v>0</v>
      </c>
      <c r="Q469" s="131">
        <v>0</v>
      </c>
      <c r="R469" s="131">
        <f t="shared" si="52"/>
        <v>0</v>
      </c>
      <c r="S469" s="131">
        <v>0</v>
      </c>
      <c r="T469" s="132">
        <f t="shared" si="53"/>
        <v>0</v>
      </c>
      <c r="AR469" s="133" t="s">
        <v>118</v>
      </c>
      <c r="AT469" s="133" t="s">
        <v>113</v>
      </c>
      <c r="AU469" s="133" t="s">
        <v>76</v>
      </c>
      <c r="AY469" s="13" t="s">
        <v>112</v>
      </c>
      <c r="BE469" s="134">
        <f t="shared" si="54"/>
        <v>41200</v>
      </c>
      <c r="BF469" s="134">
        <f t="shared" si="55"/>
        <v>0</v>
      </c>
      <c r="BG469" s="134">
        <f t="shared" si="56"/>
        <v>0</v>
      </c>
      <c r="BH469" s="134">
        <f t="shared" si="57"/>
        <v>0</v>
      </c>
      <c r="BI469" s="134">
        <f t="shared" si="58"/>
        <v>0</v>
      </c>
      <c r="BJ469" s="13" t="s">
        <v>76</v>
      </c>
      <c r="BK469" s="134">
        <f t="shared" si="59"/>
        <v>41200</v>
      </c>
      <c r="BL469" s="13" t="s">
        <v>118</v>
      </c>
      <c r="BM469" s="133" t="s">
        <v>1504</v>
      </c>
    </row>
    <row r="470" spans="2:65" s="1" customFormat="1" ht="21.75" customHeight="1">
      <c r="B470" s="122"/>
      <c r="C470" s="123" t="s">
        <v>1505</v>
      </c>
      <c r="D470" s="123" t="s">
        <v>113</v>
      </c>
      <c r="E470" s="124" t="s">
        <v>1506</v>
      </c>
      <c r="F470" s="125" t="s">
        <v>1507</v>
      </c>
      <c r="G470" s="126" t="s">
        <v>133</v>
      </c>
      <c r="H470" s="199">
        <v>2</v>
      </c>
      <c r="I470" s="128">
        <v>5300</v>
      </c>
      <c r="J470" s="128">
        <f t="shared" si="50"/>
        <v>10600</v>
      </c>
      <c r="K470" s="125" t="s">
        <v>117</v>
      </c>
      <c r="L470" s="25"/>
      <c r="M470" s="129" t="s">
        <v>1</v>
      </c>
      <c r="N470" s="130" t="s">
        <v>34</v>
      </c>
      <c r="O470" s="131">
        <v>0</v>
      </c>
      <c r="P470" s="131">
        <f t="shared" si="51"/>
        <v>0</v>
      </c>
      <c r="Q470" s="131">
        <v>0</v>
      </c>
      <c r="R470" s="131">
        <f t="shared" si="52"/>
        <v>0</v>
      </c>
      <c r="S470" s="131">
        <v>0</v>
      </c>
      <c r="T470" s="132">
        <f t="shared" si="53"/>
        <v>0</v>
      </c>
      <c r="AR470" s="133" t="s">
        <v>118</v>
      </c>
      <c r="AT470" s="133" t="s">
        <v>113</v>
      </c>
      <c r="AU470" s="133" t="s">
        <v>76</v>
      </c>
      <c r="AY470" s="13" t="s">
        <v>112</v>
      </c>
      <c r="BE470" s="134">
        <f t="shared" si="54"/>
        <v>10600</v>
      </c>
      <c r="BF470" s="134">
        <f t="shared" si="55"/>
        <v>0</v>
      </c>
      <c r="BG470" s="134">
        <f t="shared" si="56"/>
        <v>0</v>
      </c>
      <c r="BH470" s="134">
        <f t="shared" si="57"/>
        <v>0</v>
      </c>
      <c r="BI470" s="134">
        <f t="shared" si="58"/>
        <v>0</v>
      </c>
      <c r="BJ470" s="13" t="s">
        <v>76</v>
      </c>
      <c r="BK470" s="134">
        <f t="shared" si="59"/>
        <v>10600</v>
      </c>
      <c r="BL470" s="13" t="s">
        <v>118</v>
      </c>
      <c r="BM470" s="133" t="s">
        <v>1508</v>
      </c>
    </row>
    <row r="471" spans="2:65" s="1" customFormat="1" ht="16.5" customHeight="1">
      <c r="B471" s="122"/>
      <c r="C471" s="123" t="s">
        <v>1509</v>
      </c>
      <c r="D471" s="123" t="s">
        <v>113</v>
      </c>
      <c r="E471" s="124" t="s">
        <v>1510</v>
      </c>
      <c r="F471" s="125" t="s">
        <v>1511</v>
      </c>
      <c r="G471" s="126" t="s">
        <v>133</v>
      </c>
      <c r="H471" s="199">
        <v>2</v>
      </c>
      <c r="I471" s="128">
        <v>9460</v>
      </c>
      <c r="J471" s="128">
        <f t="shared" si="50"/>
        <v>18920</v>
      </c>
      <c r="K471" s="125" t="s">
        <v>117</v>
      </c>
      <c r="L471" s="25"/>
      <c r="M471" s="129" t="s">
        <v>1</v>
      </c>
      <c r="N471" s="130" t="s">
        <v>34</v>
      </c>
      <c r="O471" s="131">
        <v>0</v>
      </c>
      <c r="P471" s="131">
        <f t="shared" si="51"/>
        <v>0</v>
      </c>
      <c r="Q471" s="131">
        <v>0</v>
      </c>
      <c r="R471" s="131">
        <f t="shared" si="52"/>
        <v>0</v>
      </c>
      <c r="S471" s="131">
        <v>0</v>
      </c>
      <c r="T471" s="132">
        <f t="shared" si="53"/>
        <v>0</v>
      </c>
      <c r="AR471" s="133" t="s">
        <v>118</v>
      </c>
      <c r="AT471" s="133" t="s">
        <v>113</v>
      </c>
      <c r="AU471" s="133" t="s">
        <v>76</v>
      </c>
      <c r="AY471" s="13" t="s">
        <v>112</v>
      </c>
      <c r="BE471" s="134">
        <f t="shared" si="54"/>
        <v>18920</v>
      </c>
      <c r="BF471" s="134">
        <f t="shared" si="55"/>
        <v>0</v>
      </c>
      <c r="BG471" s="134">
        <f t="shared" si="56"/>
        <v>0</v>
      </c>
      <c r="BH471" s="134">
        <f t="shared" si="57"/>
        <v>0</v>
      </c>
      <c r="BI471" s="134">
        <f t="shared" si="58"/>
        <v>0</v>
      </c>
      <c r="BJ471" s="13" t="s">
        <v>76</v>
      </c>
      <c r="BK471" s="134">
        <f t="shared" si="59"/>
        <v>18920</v>
      </c>
      <c r="BL471" s="13" t="s">
        <v>118</v>
      </c>
      <c r="BM471" s="133" t="s">
        <v>1512</v>
      </c>
    </row>
    <row r="472" spans="2:65" s="1" customFormat="1" ht="21.75" customHeight="1">
      <c r="B472" s="122"/>
      <c r="C472" s="123" t="s">
        <v>1513</v>
      </c>
      <c r="D472" s="123" t="s">
        <v>113</v>
      </c>
      <c r="E472" s="124" t="s">
        <v>1514</v>
      </c>
      <c r="F472" s="125" t="s">
        <v>1515</v>
      </c>
      <c r="G472" s="126" t="s">
        <v>133</v>
      </c>
      <c r="H472" s="199">
        <v>2</v>
      </c>
      <c r="I472" s="128">
        <v>5300</v>
      </c>
      <c r="J472" s="128">
        <f t="shared" si="50"/>
        <v>10600</v>
      </c>
      <c r="K472" s="125" t="s">
        <v>117</v>
      </c>
      <c r="L472" s="25"/>
      <c r="M472" s="129" t="s">
        <v>1</v>
      </c>
      <c r="N472" s="130" t="s">
        <v>34</v>
      </c>
      <c r="O472" s="131">
        <v>0</v>
      </c>
      <c r="P472" s="131">
        <f t="shared" si="51"/>
        <v>0</v>
      </c>
      <c r="Q472" s="131">
        <v>0</v>
      </c>
      <c r="R472" s="131">
        <f t="shared" si="52"/>
        <v>0</v>
      </c>
      <c r="S472" s="131">
        <v>0</v>
      </c>
      <c r="T472" s="132">
        <f t="shared" si="53"/>
        <v>0</v>
      </c>
      <c r="AR472" s="133" t="s">
        <v>118</v>
      </c>
      <c r="AT472" s="133" t="s">
        <v>113</v>
      </c>
      <c r="AU472" s="133" t="s">
        <v>76</v>
      </c>
      <c r="AY472" s="13" t="s">
        <v>112</v>
      </c>
      <c r="BE472" s="134">
        <f t="shared" si="54"/>
        <v>10600</v>
      </c>
      <c r="BF472" s="134">
        <f t="shared" si="55"/>
        <v>0</v>
      </c>
      <c r="BG472" s="134">
        <f t="shared" si="56"/>
        <v>0</v>
      </c>
      <c r="BH472" s="134">
        <f t="shared" si="57"/>
        <v>0</v>
      </c>
      <c r="BI472" s="134">
        <f t="shared" si="58"/>
        <v>0</v>
      </c>
      <c r="BJ472" s="13" t="s">
        <v>76</v>
      </c>
      <c r="BK472" s="134">
        <f t="shared" si="59"/>
        <v>10600</v>
      </c>
      <c r="BL472" s="13" t="s">
        <v>118</v>
      </c>
      <c r="BM472" s="133" t="s">
        <v>1516</v>
      </c>
    </row>
    <row r="473" spans="2:65" s="1" customFormat="1" ht="21.75" customHeight="1">
      <c r="B473" s="122"/>
      <c r="C473" s="123" t="s">
        <v>1517</v>
      </c>
      <c r="D473" s="123" t="s">
        <v>113</v>
      </c>
      <c r="E473" s="124" t="s">
        <v>1518</v>
      </c>
      <c r="F473" s="125" t="s">
        <v>1519</v>
      </c>
      <c r="G473" s="126" t="s">
        <v>116</v>
      </c>
      <c r="H473" s="200">
        <v>50</v>
      </c>
      <c r="I473" s="128">
        <v>105</v>
      </c>
      <c r="J473" s="128">
        <f t="shared" si="50"/>
        <v>5250</v>
      </c>
      <c r="K473" s="125" t="s">
        <v>117</v>
      </c>
      <c r="L473" s="25"/>
      <c r="M473" s="129" t="s">
        <v>1</v>
      </c>
      <c r="N473" s="130" t="s">
        <v>34</v>
      </c>
      <c r="O473" s="131">
        <v>0</v>
      </c>
      <c r="P473" s="131">
        <f t="shared" si="51"/>
        <v>0</v>
      </c>
      <c r="Q473" s="131">
        <v>0</v>
      </c>
      <c r="R473" s="131">
        <f t="shared" si="52"/>
        <v>0</v>
      </c>
      <c r="S473" s="131">
        <v>0</v>
      </c>
      <c r="T473" s="132">
        <f t="shared" si="53"/>
        <v>0</v>
      </c>
      <c r="AR473" s="133" t="s">
        <v>118</v>
      </c>
      <c r="AT473" s="133" t="s">
        <v>113</v>
      </c>
      <c r="AU473" s="133" t="s">
        <v>76</v>
      </c>
      <c r="AY473" s="13" t="s">
        <v>112</v>
      </c>
      <c r="BE473" s="134">
        <f t="shared" si="54"/>
        <v>5250</v>
      </c>
      <c r="BF473" s="134">
        <f t="shared" si="55"/>
        <v>0</v>
      </c>
      <c r="BG473" s="134">
        <f t="shared" si="56"/>
        <v>0</v>
      </c>
      <c r="BH473" s="134">
        <f t="shared" si="57"/>
        <v>0</v>
      </c>
      <c r="BI473" s="134">
        <f t="shared" si="58"/>
        <v>0</v>
      </c>
      <c r="BJ473" s="13" t="s">
        <v>76</v>
      </c>
      <c r="BK473" s="134">
        <f t="shared" si="59"/>
        <v>5250</v>
      </c>
      <c r="BL473" s="13" t="s">
        <v>118</v>
      </c>
      <c r="BM473" s="133" t="s">
        <v>1520</v>
      </c>
    </row>
    <row r="474" spans="2:65" s="1" customFormat="1" ht="16.5" customHeight="1">
      <c r="B474" s="122"/>
      <c r="C474" s="123" t="s">
        <v>1521</v>
      </c>
      <c r="D474" s="123" t="s">
        <v>113</v>
      </c>
      <c r="E474" s="124" t="s">
        <v>1522</v>
      </c>
      <c r="F474" s="125" t="s">
        <v>1523</v>
      </c>
      <c r="G474" s="126" t="s">
        <v>133</v>
      </c>
      <c r="H474" s="199">
        <v>2</v>
      </c>
      <c r="I474" s="128">
        <v>2090</v>
      </c>
      <c r="J474" s="128">
        <f t="shared" si="50"/>
        <v>4180</v>
      </c>
      <c r="K474" s="125" t="s">
        <v>117</v>
      </c>
      <c r="L474" s="25"/>
      <c r="M474" s="129" t="s">
        <v>1</v>
      </c>
      <c r="N474" s="130" t="s">
        <v>34</v>
      </c>
      <c r="O474" s="131">
        <v>0</v>
      </c>
      <c r="P474" s="131">
        <f t="shared" si="51"/>
        <v>0</v>
      </c>
      <c r="Q474" s="131">
        <v>0</v>
      </c>
      <c r="R474" s="131">
        <f t="shared" si="52"/>
        <v>0</v>
      </c>
      <c r="S474" s="131">
        <v>0</v>
      </c>
      <c r="T474" s="132">
        <f t="shared" si="53"/>
        <v>0</v>
      </c>
      <c r="AR474" s="133" t="s">
        <v>118</v>
      </c>
      <c r="AT474" s="133" t="s">
        <v>113</v>
      </c>
      <c r="AU474" s="133" t="s">
        <v>76</v>
      </c>
      <c r="AY474" s="13" t="s">
        <v>112</v>
      </c>
      <c r="BE474" s="134">
        <f t="shared" si="54"/>
        <v>4180</v>
      </c>
      <c r="BF474" s="134">
        <f t="shared" si="55"/>
        <v>0</v>
      </c>
      <c r="BG474" s="134">
        <f t="shared" si="56"/>
        <v>0</v>
      </c>
      <c r="BH474" s="134">
        <f t="shared" si="57"/>
        <v>0</v>
      </c>
      <c r="BI474" s="134">
        <f t="shared" si="58"/>
        <v>0</v>
      </c>
      <c r="BJ474" s="13" t="s">
        <v>76</v>
      </c>
      <c r="BK474" s="134">
        <f t="shared" si="59"/>
        <v>4180</v>
      </c>
      <c r="BL474" s="13" t="s">
        <v>118</v>
      </c>
      <c r="BM474" s="133" t="s">
        <v>1524</v>
      </c>
    </row>
    <row r="475" spans="2:65" s="1" customFormat="1" ht="16.5" customHeight="1">
      <c r="B475" s="122"/>
      <c r="C475" s="123" t="s">
        <v>1525</v>
      </c>
      <c r="D475" s="123" t="s">
        <v>113</v>
      </c>
      <c r="E475" s="124" t="s">
        <v>1526</v>
      </c>
      <c r="F475" s="125" t="s">
        <v>1527</v>
      </c>
      <c r="G475" s="126" t="s">
        <v>133</v>
      </c>
      <c r="H475" s="199">
        <v>2</v>
      </c>
      <c r="I475" s="128">
        <v>3840</v>
      </c>
      <c r="J475" s="128">
        <f t="shared" si="50"/>
        <v>7680</v>
      </c>
      <c r="K475" s="125" t="s">
        <v>117</v>
      </c>
      <c r="L475" s="25"/>
      <c r="M475" s="129" t="s">
        <v>1</v>
      </c>
      <c r="N475" s="130" t="s">
        <v>34</v>
      </c>
      <c r="O475" s="131">
        <v>0</v>
      </c>
      <c r="P475" s="131">
        <f t="shared" si="51"/>
        <v>0</v>
      </c>
      <c r="Q475" s="131">
        <v>0</v>
      </c>
      <c r="R475" s="131">
        <f t="shared" si="52"/>
        <v>0</v>
      </c>
      <c r="S475" s="131">
        <v>0</v>
      </c>
      <c r="T475" s="132">
        <f t="shared" si="53"/>
        <v>0</v>
      </c>
      <c r="AR475" s="133" t="s">
        <v>118</v>
      </c>
      <c r="AT475" s="133" t="s">
        <v>113</v>
      </c>
      <c r="AU475" s="133" t="s">
        <v>76</v>
      </c>
      <c r="AY475" s="13" t="s">
        <v>112</v>
      </c>
      <c r="BE475" s="134">
        <f t="shared" si="54"/>
        <v>7680</v>
      </c>
      <c r="BF475" s="134">
        <f t="shared" si="55"/>
        <v>0</v>
      </c>
      <c r="BG475" s="134">
        <f t="shared" si="56"/>
        <v>0</v>
      </c>
      <c r="BH475" s="134">
        <f t="shared" si="57"/>
        <v>0</v>
      </c>
      <c r="BI475" s="134">
        <f t="shared" si="58"/>
        <v>0</v>
      </c>
      <c r="BJ475" s="13" t="s">
        <v>76</v>
      </c>
      <c r="BK475" s="134">
        <f t="shared" si="59"/>
        <v>7680</v>
      </c>
      <c r="BL475" s="13" t="s">
        <v>118</v>
      </c>
      <c r="BM475" s="133" t="s">
        <v>1528</v>
      </c>
    </row>
    <row r="476" spans="2:65" s="1" customFormat="1" ht="24.2" customHeight="1">
      <c r="B476" s="122"/>
      <c r="C476" s="123" t="s">
        <v>1529</v>
      </c>
      <c r="D476" s="123" t="s">
        <v>113</v>
      </c>
      <c r="E476" s="124" t="s">
        <v>1530</v>
      </c>
      <c r="F476" s="125" t="s">
        <v>1531</v>
      </c>
      <c r="G476" s="126" t="s">
        <v>133</v>
      </c>
      <c r="H476" s="199">
        <v>2</v>
      </c>
      <c r="I476" s="128">
        <v>2740</v>
      </c>
      <c r="J476" s="128">
        <f t="shared" si="50"/>
        <v>5480</v>
      </c>
      <c r="K476" s="125" t="s">
        <v>117</v>
      </c>
      <c r="L476" s="25"/>
      <c r="M476" s="129" t="s">
        <v>1</v>
      </c>
      <c r="N476" s="130" t="s">
        <v>34</v>
      </c>
      <c r="O476" s="131">
        <v>0</v>
      </c>
      <c r="P476" s="131">
        <f t="shared" si="51"/>
        <v>0</v>
      </c>
      <c r="Q476" s="131">
        <v>0</v>
      </c>
      <c r="R476" s="131">
        <f t="shared" si="52"/>
        <v>0</v>
      </c>
      <c r="S476" s="131">
        <v>0</v>
      </c>
      <c r="T476" s="132">
        <f t="shared" si="53"/>
        <v>0</v>
      </c>
      <c r="AR476" s="133" t="s">
        <v>118</v>
      </c>
      <c r="AT476" s="133" t="s">
        <v>113</v>
      </c>
      <c r="AU476" s="133" t="s">
        <v>76</v>
      </c>
      <c r="AY476" s="13" t="s">
        <v>112</v>
      </c>
      <c r="BE476" s="134">
        <f t="shared" si="54"/>
        <v>5480</v>
      </c>
      <c r="BF476" s="134">
        <f t="shared" si="55"/>
        <v>0</v>
      </c>
      <c r="BG476" s="134">
        <f t="shared" si="56"/>
        <v>0</v>
      </c>
      <c r="BH476" s="134">
        <f t="shared" si="57"/>
        <v>0</v>
      </c>
      <c r="BI476" s="134">
        <f t="shared" si="58"/>
        <v>0</v>
      </c>
      <c r="BJ476" s="13" t="s">
        <v>76</v>
      </c>
      <c r="BK476" s="134">
        <f t="shared" si="59"/>
        <v>5480</v>
      </c>
      <c r="BL476" s="13" t="s">
        <v>118</v>
      </c>
      <c r="BM476" s="133" t="s">
        <v>1532</v>
      </c>
    </row>
    <row r="477" spans="2:65" s="1" customFormat="1" ht="16.5" customHeight="1">
      <c r="B477" s="122"/>
      <c r="C477" s="123" t="s">
        <v>1533</v>
      </c>
      <c r="D477" s="123" t="s">
        <v>113</v>
      </c>
      <c r="E477" s="124" t="s">
        <v>1534</v>
      </c>
      <c r="F477" s="125" t="s">
        <v>1535</v>
      </c>
      <c r="G477" s="126" t="s">
        <v>133</v>
      </c>
      <c r="H477" s="199">
        <v>2</v>
      </c>
      <c r="I477" s="128">
        <v>3700</v>
      </c>
      <c r="J477" s="128">
        <f t="shared" si="50"/>
        <v>7400</v>
      </c>
      <c r="K477" s="125" t="s">
        <v>117</v>
      </c>
      <c r="L477" s="25"/>
      <c r="M477" s="129" t="s">
        <v>1</v>
      </c>
      <c r="N477" s="130" t="s">
        <v>34</v>
      </c>
      <c r="O477" s="131">
        <v>0</v>
      </c>
      <c r="P477" s="131">
        <f t="shared" si="51"/>
        <v>0</v>
      </c>
      <c r="Q477" s="131">
        <v>0</v>
      </c>
      <c r="R477" s="131">
        <f t="shared" si="52"/>
        <v>0</v>
      </c>
      <c r="S477" s="131">
        <v>0</v>
      </c>
      <c r="T477" s="132">
        <f t="shared" si="53"/>
        <v>0</v>
      </c>
      <c r="AR477" s="133" t="s">
        <v>118</v>
      </c>
      <c r="AT477" s="133" t="s">
        <v>113</v>
      </c>
      <c r="AU477" s="133" t="s">
        <v>76</v>
      </c>
      <c r="AY477" s="13" t="s">
        <v>112</v>
      </c>
      <c r="BE477" s="134">
        <f t="shared" si="54"/>
        <v>7400</v>
      </c>
      <c r="BF477" s="134">
        <f t="shared" si="55"/>
        <v>0</v>
      </c>
      <c r="BG477" s="134">
        <f t="shared" si="56"/>
        <v>0</v>
      </c>
      <c r="BH477" s="134">
        <f t="shared" si="57"/>
        <v>0</v>
      </c>
      <c r="BI477" s="134">
        <f t="shared" si="58"/>
        <v>0</v>
      </c>
      <c r="BJ477" s="13" t="s">
        <v>76</v>
      </c>
      <c r="BK477" s="134">
        <f t="shared" si="59"/>
        <v>7400</v>
      </c>
      <c r="BL477" s="13" t="s">
        <v>118</v>
      </c>
      <c r="BM477" s="133" t="s">
        <v>1536</v>
      </c>
    </row>
    <row r="478" spans="2:65" s="1" customFormat="1" ht="24.2" customHeight="1">
      <c r="B478" s="122"/>
      <c r="C478" s="123" t="s">
        <v>1537</v>
      </c>
      <c r="D478" s="123" t="s">
        <v>113</v>
      </c>
      <c r="E478" s="124" t="s">
        <v>1538</v>
      </c>
      <c r="F478" s="125" t="s">
        <v>1539</v>
      </c>
      <c r="G478" s="126" t="s">
        <v>133</v>
      </c>
      <c r="H478" s="199">
        <v>2</v>
      </c>
      <c r="I478" s="128">
        <v>6060</v>
      </c>
      <c r="J478" s="128">
        <f t="shared" si="50"/>
        <v>12120</v>
      </c>
      <c r="K478" s="125" t="s">
        <v>117</v>
      </c>
      <c r="L478" s="25"/>
      <c r="M478" s="129" t="s">
        <v>1</v>
      </c>
      <c r="N478" s="130" t="s">
        <v>34</v>
      </c>
      <c r="O478" s="131">
        <v>0</v>
      </c>
      <c r="P478" s="131">
        <f t="shared" si="51"/>
        <v>0</v>
      </c>
      <c r="Q478" s="131">
        <v>0</v>
      </c>
      <c r="R478" s="131">
        <f t="shared" si="52"/>
        <v>0</v>
      </c>
      <c r="S478" s="131">
        <v>0</v>
      </c>
      <c r="T478" s="132">
        <f t="shared" si="53"/>
        <v>0</v>
      </c>
      <c r="AR478" s="133" t="s">
        <v>118</v>
      </c>
      <c r="AT478" s="133" t="s">
        <v>113</v>
      </c>
      <c r="AU478" s="133" t="s">
        <v>76</v>
      </c>
      <c r="AY478" s="13" t="s">
        <v>112</v>
      </c>
      <c r="BE478" s="134">
        <f t="shared" si="54"/>
        <v>12120</v>
      </c>
      <c r="BF478" s="134">
        <f t="shared" si="55"/>
        <v>0</v>
      </c>
      <c r="BG478" s="134">
        <f t="shared" si="56"/>
        <v>0</v>
      </c>
      <c r="BH478" s="134">
        <f t="shared" si="57"/>
        <v>0</v>
      </c>
      <c r="BI478" s="134">
        <f t="shared" si="58"/>
        <v>0</v>
      </c>
      <c r="BJ478" s="13" t="s">
        <v>76</v>
      </c>
      <c r="BK478" s="134">
        <f t="shared" si="59"/>
        <v>12120</v>
      </c>
      <c r="BL478" s="13" t="s">
        <v>118</v>
      </c>
      <c r="BM478" s="133" t="s">
        <v>1540</v>
      </c>
    </row>
    <row r="479" spans="2:65" s="1" customFormat="1" ht="16.5" customHeight="1">
      <c r="B479" s="122"/>
      <c r="C479" s="123" t="s">
        <v>1541</v>
      </c>
      <c r="D479" s="123" t="s">
        <v>113</v>
      </c>
      <c r="E479" s="124" t="s">
        <v>1542</v>
      </c>
      <c r="F479" s="125" t="s">
        <v>1543</v>
      </c>
      <c r="G479" s="126" t="s">
        <v>133</v>
      </c>
      <c r="H479" s="199">
        <v>2</v>
      </c>
      <c r="I479" s="128">
        <v>4660</v>
      </c>
      <c r="J479" s="128">
        <f t="shared" si="50"/>
        <v>9320</v>
      </c>
      <c r="K479" s="125" t="s">
        <v>117</v>
      </c>
      <c r="L479" s="25"/>
      <c r="M479" s="129" t="s">
        <v>1</v>
      </c>
      <c r="N479" s="130" t="s">
        <v>34</v>
      </c>
      <c r="O479" s="131">
        <v>0</v>
      </c>
      <c r="P479" s="131">
        <f t="shared" si="51"/>
        <v>0</v>
      </c>
      <c r="Q479" s="131">
        <v>0</v>
      </c>
      <c r="R479" s="131">
        <f t="shared" si="52"/>
        <v>0</v>
      </c>
      <c r="S479" s="131">
        <v>0</v>
      </c>
      <c r="T479" s="132">
        <f t="shared" si="53"/>
        <v>0</v>
      </c>
      <c r="AR479" s="133" t="s">
        <v>118</v>
      </c>
      <c r="AT479" s="133" t="s">
        <v>113</v>
      </c>
      <c r="AU479" s="133" t="s">
        <v>76</v>
      </c>
      <c r="AY479" s="13" t="s">
        <v>112</v>
      </c>
      <c r="BE479" s="134">
        <f t="shared" si="54"/>
        <v>9320</v>
      </c>
      <c r="BF479" s="134">
        <f t="shared" si="55"/>
        <v>0</v>
      </c>
      <c r="BG479" s="134">
        <f t="shared" si="56"/>
        <v>0</v>
      </c>
      <c r="BH479" s="134">
        <f t="shared" si="57"/>
        <v>0</v>
      </c>
      <c r="BI479" s="134">
        <f t="shared" si="58"/>
        <v>0</v>
      </c>
      <c r="BJ479" s="13" t="s">
        <v>76</v>
      </c>
      <c r="BK479" s="134">
        <f t="shared" si="59"/>
        <v>9320</v>
      </c>
      <c r="BL479" s="13" t="s">
        <v>118</v>
      </c>
      <c r="BM479" s="133" t="s">
        <v>1544</v>
      </c>
    </row>
    <row r="480" spans="2:65" s="1" customFormat="1" ht="21.75" customHeight="1">
      <c r="B480" s="122"/>
      <c r="C480" s="123" t="s">
        <v>1545</v>
      </c>
      <c r="D480" s="123" t="s">
        <v>113</v>
      </c>
      <c r="E480" s="124" t="s">
        <v>1546</v>
      </c>
      <c r="F480" s="125" t="s">
        <v>1547</v>
      </c>
      <c r="G480" s="126" t="s">
        <v>133</v>
      </c>
      <c r="H480" s="199">
        <v>2</v>
      </c>
      <c r="I480" s="128">
        <v>6060</v>
      </c>
      <c r="J480" s="128">
        <f t="shared" si="50"/>
        <v>12120</v>
      </c>
      <c r="K480" s="125" t="s">
        <v>117</v>
      </c>
      <c r="L480" s="25"/>
      <c r="M480" s="129" t="s">
        <v>1</v>
      </c>
      <c r="N480" s="130" t="s">
        <v>34</v>
      </c>
      <c r="O480" s="131">
        <v>0</v>
      </c>
      <c r="P480" s="131">
        <f t="shared" si="51"/>
        <v>0</v>
      </c>
      <c r="Q480" s="131">
        <v>0</v>
      </c>
      <c r="R480" s="131">
        <f t="shared" si="52"/>
        <v>0</v>
      </c>
      <c r="S480" s="131">
        <v>0</v>
      </c>
      <c r="T480" s="132">
        <f t="shared" si="53"/>
        <v>0</v>
      </c>
      <c r="AR480" s="133" t="s">
        <v>118</v>
      </c>
      <c r="AT480" s="133" t="s">
        <v>113</v>
      </c>
      <c r="AU480" s="133" t="s">
        <v>76</v>
      </c>
      <c r="AY480" s="13" t="s">
        <v>112</v>
      </c>
      <c r="BE480" s="134">
        <f t="shared" si="54"/>
        <v>12120</v>
      </c>
      <c r="BF480" s="134">
        <f t="shared" si="55"/>
        <v>0</v>
      </c>
      <c r="BG480" s="134">
        <f t="shared" si="56"/>
        <v>0</v>
      </c>
      <c r="BH480" s="134">
        <f t="shared" si="57"/>
        <v>0</v>
      </c>
      <c r="BI480" s="134">
        <f t="shared" si="58"/>
        <v>0</v>
      </c>
      <c r="BJ480" s="13" t="s">
        <v>76</v>
      </c>
      <c r="BK480" s="134">
        <f t="shared" si="59"/>
        <v>12120</v>
      </c>
      <c r="BL480" s="13" t="s">
        <v>118</v>
      </c>
      <c r="BM480" s="133" t="s">
        <v>1548</v>
      </c>
    </row>
    <row r="481" spans="2:65" s="1" customFormat="1" ht="24.2" customHeight="1">
      <c r="B481" s="122"/>
      <c r="C481" s="123" t="s">
        <v>1549</v>
      </c>
      <c r="D481" s="123" t="s">
        <v>113</v>
      </c>
      <c r="E481" s="124" t="s">
        <v>1550</v>
      </c>
      <c r="F481" s="125" t="s">
        <v>1551</v>
      </c>
      <c r="G481" s="126" t="s">
        <v>133</v>
      </c>
      <c r="H481" s="199">
        <v>2</v>
      </c>
      <c r="I481" s="128">
        <v>4460</v>
      </c>
      <c r="J481" s="128">
        <f t="shared" si="50"/>
        <v>8920</v>
      </c>
      <c r="K481" s="125" t="s">
        <v>117</v>
      </c>
      <c r="L481" s="25"/>
      <c r="M481" s="129" t="s">
        <v>1</v>
      </c>
      <c r="N481" s="130" t="s">
        <v>34</v>
      </c>
      <c r="O481" s="131">
        <v>0</v>
      </c>
      <c r="P481" s="131">
        <f t="shared" si="51"/>
        <v>0</v>
      </c>
      <c r="Q481" s="131">
        <v>0</v>
      </c>
      <c r="R481" s="131">
        <f t="shared" si="52"/>
        <v>0</v>
      </c>
      <c r="S481" s="131">
        <v>0</v>
      </c>
      <c r="T481" s="132">
        <f t="shared" si="53"/>
        <v>0</v>
      </c>
      <c r="AR481" s="133" t="s">
        <v>118</v>
      </c>
      <c r="AT481" s="133" t="s">
        <v>113</v>
      </c>
      <c r="AU481" s="133" t="s">
        <v>76</v>
      </c>
      <c r="AY481" s="13" t="s">
        <v>112</v>
      </c>
      <c r="BE481" s="134">
        <f t="shared" si="54"/>
        <v>8920</v>
      </c>
      <c r="BF481" s="134">
        <f t="shared" si="55"/>
        <v>0</v>
      </c>
      <c r="BG481" s="134">
        <f t="shared" si="56"/>
        <v>0</v>
      </c>
      <c r="BH481" s="134">
        <f t="shared" si="57"/>
        <v>0</v>
      </c>
      <c r="BI481" s="134">
        <f t="shared" si="58"/>
        <v>0</v>
      </c>
      <c r="BJ481" s="13" t="s">
        <v>76</v>
      </c>
      <c r="BK481" s="134">
        <f t="shared" si="59"/>
        <v>8920</v>
      </c>
      <c r="BL481" s="13" t="s">
        <v>118</v>
      </c>
      <c r="BM481" s="133" t="s">
        <v>1552</v>
      </c>
    </row>
    <row r="482" spans="2:65" s="1" customFormat="1" ht="16.5" customHeight="1">
      <c r="B482" s="122"/>
      <c r="C482" s="123" t="s">
        <v>1553</v>
      </c>
      <c r="D482" s="123" t="s">
        <v>113</v>
      </c>
      <c r="E482" s="124" t="s">
        <v>1554</v>
      </c>
      <c r="F482" s="125" t="s">
        <v>1555</v>
      </c>
      <c r="G482" s="126" t="s">
        <v>133</v>
      </c>
      <c r="H482" s="199">
        <v>2</v>
      </c>
      <c r="I482" s="128">
        <v>2950</v>
      </c>
      <c r="J482" s="128">
        <f t="shared" si="50"/>
        <v>5900</v>
      </c>
      <c r="K482" s="125" t="s">
        <v>117</v>
      </c>
      <c r="L482" s="25"/>
      <c r="M482" s="129" t="s">
        <v>1</v>
      </c>
      <c r="N482" s="130" t="s">
        <v>34</v>
      </c>
      <c r="O482" s="131">
        <v>0</v>
      </c>
      <c r="P482" s="131">
        <f t="shared" si="51"/>
        <v>0</v>
      </c>
      <c r="Q482" s="131">
        <v>0</v>
      </c>
      <c r="R482" s="131">
        <f t="shared" si="52"/>
        <v>0</v>
      </c>
      <c r="S482" s="131">
        <v>0</v>
      </c>
      <c r="T482" s="132">
        <f t="shared" si="53"/>
        <v>0</v>
      </c>
      <c r="AR482" s="133" t="s">
        <v>118</v>
      </c>
      <c r="AT482" s="133" t="s">
        <v>113</v>
      </c>
      <c r="AU482" s="133" t="s">
        <v>76</v>
      </c>
      <c r="AY482" s="13" t="s">
        <v>112</v>
      </c>
      <c r="BE482" s="134">
        <f t="shared" si="54"/>
        <v>5900</v>
      </c>
      <c r="BF482" s="134">
        <f t="shared" si="55"/>
        <v>0</v>
      </c>
      <c r="BG482" s="134">
        <f t="shared" si="56"/>
        <v>0</v>
      </c>
      <c r="BH482" s="134">
        <f t="shared" si="57"/>
        <v>0</v>
      </c>
      <c r="BI482" s="134">
        <f t="shared" si="58"/>
        <v>0</v>
      </c>
      <c r="BJ482" s="13" t="s">
        <v>76</v>
      </c>
      <c r="BK482" s="134">
        <f t="shared" si="59"/>
        <v>5900</v>
      </c>
      <c r="BL482" s="13" t="s">
        <v>118</v>
      </c>
      <c r="BM482" s="133" t="s">
        <v>1556</v>
      </c>
    </row>
    <row r="483" spans="2:65" s="1" customFormat="1" ht="21.75" customHeight="1">
      <c r="B483" s="122"/>
      <c r="C483" s="123" t="s">
        <v>1557</v>
      </c>
      <c r="D483" s="123" t="s">
        <v>113</v>
      </c>
      <c r="E483" s="124" t="s">
        <v>1558</v>
      </c>
      <c r="F483" s="125" t="s">
        <v>1559</v>
      </c>
      <c r="G483" s="126" t="s">
        <v>133</v>
      </c>
      <c r="H483" s="199">
        <v>2</v>
      </c>
      <c r="I483" s="128">
        <v>2800</v>
      </c>
      <c r="J483" s="128">
        <f t="shared" si="50"/>
        <v>5600</v>
      </c>
      <c r="K483" s="125" t="s">
        <v>117</v>
      </c>
      <c r="L483" s="25"/>
      <c r="M483" s="129" t="s">
        <v>1</v>
      </c>
      <c r="N483" s="130" t="s">
        <v>34</v>
      </c>
      <c r="O483" s="131">
        <v>0</v>
      </c>
      <c r="P483" s="131">
        <f t="shared" si="51"/>
        <v>0</v>
      </c>
      <c r="Q483" s="131">
        <v>0</v>
      </c>
      <c r="R483" s="131">
        <f t="shared" si="52"/>
        <v>0</v>
      </c>
      <c r="S483" s="131">
        <v>0</v>
      </c>
      <c r="T483" s="132">
        <f t="shared" si="53"/>
        <v>0</v>
      </c>
      <c r="AR483" s="133" t="s">
        <v>118</v>
      </c>
      <c r="AT483" s="133" t="s">
        <v>113</v>
      </c>
      <c r="AU483" s="133" t="s">
        <v>76</v>
      </c>
      <c r="AY483" s="13" t="s">
        <v>112</v>
      </c>
      <c r="BE483" s="134">
        <f t="shared" si="54"/>
        <v>5600</v>
      </c>
      <c r="BF483" s="134">
        <f t="shared" si="55"/>
        <v>0</v>
      </c>
      <c r="BG483" s="134">
        <f t="shared" si="56"/>
        <v>0</v>
      </c>
      <c r="BH483" s="134">
        <f t="shared" si="57"/>
        <v>0</v>
      </c>
      <c r="BI483" s="134">
        <f t="shared" si="58"/>
        <v>0</v>
      </c>
      <c r="BJ483" s="13" t="s">
        <v>76</v>
      </c>
      <c r="BK483" s="134">
        <f t="shared" si="59"/>
        <v>5600</v>
      </c>
      <c r="BL483" s="13" t="s">
        <v>118</v>
      </c>
      <c r="BM483" s="133" t="s">
        <v>1560</v>
      </c>
    </row>
    <row r="484" spans="2:65" s="1" customFormat="1" ht="16.5" customHeight="1">
      <c r="B484" s="122"/>
      <c r="C484" s="123" t="s">
        <v>1561</v>
      </c>
      <c r="D484" s="123" t="s">
        <v>113</v>
      </c>
      <c r="E484" s="124" t="s">
        <v>1562</v>
      </c>
      <c r="F484" s="125" t="s">
        <v>1563</v>
      </c>
      <c r="G484" s="126" t="s">
        <v>133</v>
      </c>
      <c r="H484" s="199">
        <v>2</v>
      </c>
      <c r="I484" s="128">
        <v>1520</v>
      </c>
      <c r="J484" s="128">
        <f t="shared" si="50"/>
        <v>3040</v>
      </c>
      <c r="K484" s="125" t="s">
        <v>117</v>
      </c>
      <c r="L484" s="25"/>
      <c r="M484" s="129" t="s">
        <v>1</v>
      </c>
      <c r="N484" s="130" t="s">
        <v>34</v>
      </c>
      <c r="O484" s="131">
        <v>0</v>
      </c>
      <c r="P484" s="131">
        <f t="shared" si="51"/>
        <v>0</v>
      </c>
      <c r="Q484" s="131">
        <v>0</v>
      </c>
      <c r="R484" s="131">
        <f t="shared" si="52"/>
        <v>0</v>
      </c>
      <c r="S484" s="131">
        <v>0</v>
      </c>
      <c r="T484" s="132">
        <f t="shared" si="53"/>
        <v>0</v>
      </c>
      <c r="AR484" s="133" t="s">
        <v>118</v>
      </c>
      <c r="AT484" s="133" t="s">
        <v>113</v>
      </c>
      <c r="AU484" s="133" t="s">
        <v>76</v>
      </c>
      <c r="AY484" s="13" t="s">
        <v>112</v>
      </c>
      <c r="BE484" s="134">
        <f t="shared" si="54"/>
        <v>3040</v>
      </c>
      <c r="BF484" s="134">
        <f t="shared" si="55"/>
        <v>0</v>
      </c>
      <c r="BG484" s="134">
        <f t="shared" si="56"/>
        <v>0</v>
      </c>
      <c r="BH484" s="134">
        <f t="shared" si="57"/>
        <v>0</v>
      </c>
      <c r="BI484" s="134">
        <f t="shared" si="58"/>
        <v>0</v>
      </c>
      <c r="BJ484" s="13" t="s">
        <v>76</v>
      </c>
      <c r="BK484" s="134">
        <f t="shared" si="59"/>
        <v>3040</v>
      </c>
      <c r="BL484" s="13" t="s">
        <v>118</v>
      </c>
      <c r="BM484" s="133" t="s">
        <v>1564</v>
      </c>
    </row>
    <row r="485" spans="2:65" s="1" customFormat="1" ht="21.75" customHeight="1">
      <c r="B485" s="122"/>
      <c r="C485" s="123" t="s">
        <v>1565</v>
      </c>
      <c r="D485" s="123" t="s">
        <v>113</v>
      </c>
      <c r="E485" s="124" t="s">
        <v>1566</v>
      </c>
      <c r="F485" s="125" t="s">
        <v>1567</v>
      </c>
      <c r="G485" s="126" t="s">
        <v>116</v>
      </c>
      <c r="H485" s="200">
        <v>50</v>
      </c>
      <c r="I485" s="128">
        <v>246</v>
      </c>
      <c r="J485" s="128">
        <f t="shared" si="50"/>
        <v>12300</v>
      </c>
      <c r="K485" s="125" t="s">
        <v>117</v>
      </c>
      <c r="L485" s="25"/>
      <c r="M485" s="129" t="s">
        <v>1</v>
      </c>
      <c r="N485" s="130" t="s">
        <v>34</v>
      </c>
      <c r="O485" s="131">
        <v>0</v>
      </c>
      <c r="P485" s="131">
        <f t="shared" si="51"/>
        <v>0</v>
      </c>
      <c r="Q485" s="131">
        <v>0</v>
      </c>
      <c r="R485" s="131">
        <f t="shared" si="52"/>
        <v>0</v>
      </c>
      <c r="S485" s="131">
        <v>0</v>
      </c>
      <c r="T485" s="132">
        <f t="shared" si="53"/>
        <v>0</v>
      </c>
      <c r="AR485" s="133" t="s">
        <v>118</v>
      </c>
      <c r="AT485" s="133" t="s">
        <v>113</v>
      </c>
      <c r="AU485" s="133" t="s">
        <v>76</v>
      </c>
      <c r="AY485" s="13" t="s">
        <v>112</v>
      </c>
      <c r="BE485" s="134">
        <f t="shared" si="54"/>
        <v>12300</v>
      </c>
      <c r="BF485" s="134">
        <f t="shared" si="55"/>
        <v>0</v>
      </c>
      <c r="BG485" s="134">
        <f t="shared" si="56"/>
        <v>0</v>
      </c>
      <c r="BH485" s="134">
        <f t="shared" si="57"/>
        <v>0</v>
      </c>
      <c r="BI485" s="134">
        <f t="shared" si="58"/>
        <v>0</v>
      </c>
      <c r="BJ485" s="13" t="s">
        <v>76</v>
      </c>
      <c r="BK485" s="134">
        <f t="shared" si="59"/>
        <v>12300</v>
      </c>
      <c r="BL485" s="13" t="s">
        <v>118</v>
      </c>
      <c r="BM485" s="133" t="s">
        <v>1568</v>
      </c>
    </row>
    <row r="486" spans="2:65" s="1" customFormat="1" ht="33" customHeight="1">
      <c r="B486" s="122"/>
      <c r="C486" s="123" t="s">
        <v>1569</v>
      </c>
      <c r="D486" s="123" t="s">
        <v>113</v>
      </c>
      <c r="E486" s="124" t="s">
        <v>1570</v>
      </c>
      <c r="F486" s="125" t="s">
        <v>1571</v>
      </c>
      <c r="G486" s="126" t="s">
        <v>133</v>
      </c>
      <c r="H486" s="199">
        <v>2</v>
      </c>
      <c r="I486" s="128">
        <v>46400</v>
      </c>
      <c r="J486" s="128">
        <f t="shared" si="50"/>
        <v>92800</v>
      </c>
      <c r="K486" s="125" t="s">
        <v>117</v>
      </c>
      <c r="L486" s="25"/>
      <c r="M486" s="129" t="s">
        <v>1</v>
      </c>
      <c r="N486" s="130" t="s">
        <v>34</v>
      </c>
      <c r="O486" s="131">
        <v>0</v>
      </c>
      <c r="P486" s="131">
        <f t="shared" si="51"/>
        <v>0</v>
      </c>
      <c r="Q486" s="131">
        <v>0</v>
      </c>
      <c r="R486" s="131">
        <f t="shared" si="52"/>
        <v>0</v>
      </c>
      <c r="S486" s="131">
        <v>0</v>
      </c>
      <c r="T486" s="132">
        <f t="shared" si="53"/>
        <v>0</v>
      </c>
      <c r="AR486" s="133" t="s">
        <v>118</v>
      </c>
      <c r="AT486" s="133" t="s">
        <v>113</v>
      </c>
      <c r="AU486" s="133" t="s">
        <v>76</v>
      </c>
      <c r="AY486" s="13" t="s">
        <v>112</v>
      </c>
      <c r="BE486" s="134">
        <f t="shared" si="54"/>
        <v>92800</v>
      </c>
      <c r="BF486" s="134">
        <f t="shared" si="55"/>
        <v>0</v>
      </c>
      <c r="BG486" s="134">
        <f t="shared" si="56"/>
        <v>0</v>
      </c>
      <c r="BH486" s="134">
        <f t="shared" si="57"/>
        <v>0</v>
      </c>
      <c r="BI486" s="134">
        <f t="shared" si="58"/>
        <v>0</v>
      </c>
      <c r="BJ486" s="13" t="s">
        <v>76</v>
      </c>
      <c r="BK486" s="134">
        <f t="shared" si="59"/>
        <v>92800</v>
      </c>
      <c r="BL486" s="13" t="s">
        <v>118</v>
      </c>
      <c r="BM486" s="133" t="s">
        <v>1572</v>
      </c>
    </row>
    <row r="487" spans="2:65" s="1" customFormat="1" ht="33" customHeight="1">
      <c r="B487" s="122"/>
      <c r="C487" s="123" t="s">
        <v>1573</v>
      </c>
      <c r="D487" s="123" t="s">
        <v>113</v>
      </c>
      <c r="E487" s="124" t="s">
        <v>1574</v>
      </c>
      <c r="F487" s="125" t="s">
        <v>1575</v>
      </c>
      <c r="G487" s="126" t="s">
        <v>133</v>
      </c>
      <c r="H487" s="199">
        <v>2</v>
      </c>
      <c r="I487" s="128">
        <v>33500</v>
      </c>
      <c r="J487" s="128">
        <f t="shared" si="50"/>
        <v>67000</v>
      </c>
      <c r="K487" s="125" t="s">
        <v>117</v>
      </c>
      <c r="L487" s="25"/>
      <c r="M487" s="129" t="s">
        <v>1</v>
      </c>
      <c r="N487" s="130" t="s">
        <v>34</v>
      </c>
      <c r="O487" s="131">
        <v>0</v>
      </c>
      <c r="P487" s="131">
        <f t="shared" si="51"/>
        <v>0</v>
      </c>
      <c r="Q487" s="131">
        <v>0</v>
      </c>
      <c r="R487" s="131">
        <f t="shared" si="52"/>
        <v>0</v>
      </c>
      <c r="S487" s="131">
        <v>0</v>
      </c>
      <c r="T487" s="132">
        <f t="shared" si="53"/>
        <v>0</v>
      </c>
      <c r="AR487" s="133" t="s">
        <v>118</v>
      </c>
      <c r="AT487" s="133" t="s">
        <v>113</v>
      </c>
      <c r="AU487" s="133" t="s">
        <v>76</v>
      </c>
      <c r="AY487" s="13" t="s">
        <v>112</v>
      </c>
      <c r="BE487" s="134">
        <f t="shared" si="54"/>
        <v>67000</v>
      </c>
      <c r="BF487" s="134">
        <f t="shared" si="55"/>
        <v>0</v>
      </c>
      <c r="BG487" s="134">
        <f t="shared" si="56"/>
        <v>0</v>
      </c>
      <c r="BH487" s="134">
        <f t="shared" si="57"/>
        <v>0</v>
      </c>
      <c r="BI487" s="134">
        <f t="shared" si="58"/>
        <v>0</v>
      </c>
      <c r="BJ487" s="13" t="s">
        <v>76</v>
      </c>
      <c r="BK487" s="134">
        <f t="shared" si="59"/>
        <v>67000</v>
      </c>
      <c r="BL487" s="13" t="s">
        <v>118</v>
      </c>
      <c r="BM487" s="133" t="s">
        <v>1576</v>
      </c>
    </row>
    <row r="488" spans="2:65" s="1" customFormat="1" ht="33" customHeight="1">
      <c r="B488" s="122"/>
      <c r="C488" s="123" t="s">
        <v>1577</v>
      </c>
      <c r="D488" s="123" t="s">
        <v>113</v>
      </c>
      <c r="E488" s="124" t="s">
        <v>1578</v>
      </c>
      <c r="F488" s="125" t="s">
        <v>1579</v>
      </c>
      <c r="G488" s="126" t="s">
        <v>133</v>
      </c>
      <c r="H488" s="199">
        <v>2</v>
      </c>
      <c r="I488" s="128">
        <v>89300</v>
      </c>
      <c r="J488" s="128">
        <f t="shared" si="50"/>
        <v>178600</v>
      </c>
      <c r="K488" s="125" t="s">
        <v>117</v>
      </c>
      <c r="L488" s="25"/>
      <c r="M488" s="129" t="s">
        <v>1</v>
      </c>
      <c r="N488" s="130" t="s">
        <v>34</v>
      </c>
      <c r="O488" s="131">
        <v>0</v>
      </c>
      <c r="P488" s="131">
        <f t="shared" si="51"/>
        <v>0</v>
      </c>
      <c r="Q488" s="131">
        <v>0</v>
      </c>
      <c r="R488" s="131">
        <f t="shared" si="52"/>
        <v>0</v>
      </c>
      <c r="S488" s="131">
        <v>0</v>
      </c>
      <c r="T488" s="132">
        <f t="shared" si="53"/>
        <v>0</v>
      </c>
      <c r="AR488" s="133" t="s">
        <v>118</v>
      </c>
      <c r="AT488" s="133" t="s">
        <v>113</v>
      </c>
      <c r="AU488" s="133" t="s">
        <v>76</v>
      </c>
      <c r="AY488" s="13" t="s">
        <v>112</v>
      </c>
      <c r="BE488" s="134">
        <f t="shared" si="54"/>
        <v>178600</v>
      </c>
      <c r="BF488" s="134">
        <f t="shared" si="55"/>
        <v>0</v>
      </c>
      <c r="BG488" s="134">
        <f t="shared" si="56"/>
        <v>0</v>
      </c>
      <c r="BH488" s="134">
        <f t="shared" si="57"/>
        <v>0</v>
      </c>
      <c r="BI488" s="134">
        <f t="shared" si="58"/>
        <v>0</v>
      </c>
      <c r="BJ488" s="13" t="s">
        <v>76</v>
      </c>
      <c r="BK488" s="134">
        <f t="shared" si="59"/>
        <v>178600</v>
      </c>
      <c r="BL488" s="13" t="s">
        <v>118</v>
      </c>
      <c r="BM488" s="133" t="s">
        <v>1580</v>
      </c>
    </row>
    <row r="489" spans="2:65" s="1" customFormat="1" ht="24.2" customHeight="1">
      <c r="B489" s="122"/>
      <c r="C489" s="123" t="s">
        <v>1581</v>
      </c>
      <c r="D489" s="123" t="s">
        <v>113</v>
      </c>
      <c r="E489" s="124" t="s">
        <v>1582</v>
      </c>
      <c r="F489" s="125" t="s">
        <v>1583</v>
      </c>
      <c r="G489" s="126" t="s">
        <v>133</v>
      </c>
      <c r="H489" s="199">
        <v>2</v>
      </c>
      <c r="I489" s="128">
        <v>61100</v>
      </c>
      <c r="J489" s="128">
        <f t="shared" si="50"/>
        <v>122200</v>
      </c>
      <c r="K489" s="125" t="s">
        <v>117</v>
      </c>
      <c r="L489" s="25"/>
      <c r="M489" s="129" t="s">
        <v>1</v>
      </c>
      <c r="N489" s="130" t="s">
        <v>34</v>
      </c>
      <c r="O489" s="131">
        <v>0</v>
      </c>
      <c r="P489" s="131">
        <f t="shared" si="51"/>
        <v>0</v>
      </c>
      <c r="Q489" s="131">
        <v>0</v>
      </c>
      <c r="R489" s="131">
        <f t="shared" si="52"/>
        <v>0</v>
      </c>
      <c r="S489" s="131">
        <v>0</v>
      </c>
      <c r="T489" s="132">
        <f t="shared" si="53"/>
        <v>0</v>
      </c>
      <c r="AR489" s="133" t="s">
        <v>118</v>
      </c>
      <c r="AT489" s="133" t="s">
        <v>113</v>
      </c>
      <c r="AU489" s="133" t="s">
        <v>76</v>
      </c>
      <c r="AY489" s="13" t="s">
        <v>112</v>
      </c>
      <c r="BE489" s="134">
        <f t="shared" si="54"/>
        <v>122200</v>
      </c>
      <c r="BF489" s="134">
        <f t="shared" si="55"/>
        <v>0</v>
      </c>
      <c r="BG489" s="134">
        <f t="shared" si="56"/>
        <v>0</v>
      </c>
      <c r="BH489" s="134">
        <f t="shared" si="57"/>
        <v>0</v>
      </c>
      <c r="BI489" s="134">
        <f t="shared" si="58"/>
        <v>0</v>
      </c>
      <c r="BJ489" s="13" t="s">
        <v>76</v>
      </c>
      <c r="BK489" s="134">
        <f t="shared" si="59"/>
        <v>122200</v>
      </c>
      <c r="BL489" s="13" t="s">
        <v>118</v>
      </c>
      <c r="BM489" s="133" t="s">
        <v>1584</v>
      </c>
    </row>
    <row r="490" spans="2:65" s="1" customFormat="1" ht="24.2" customHeight="1">
      <c r="B490" s="122"/>
      <c r="C490" s="123" t="s">
        <v>1585</v>
      </c>
      <c r="D490" s="123" t="s">
        <v>113</v>
      </c>
      <c r="E490" s="124" t="s">
        <v>1586</v>
      </c>
      <c r="F490" s="125" t="s">
        <v>1587</v>
      </c>
      <c r="G490" s="126" t="s">
        <v>133</v>
      </c>
      <c r="H490" s="199">
        <v>2</v>
      </c>
      <c r="I490" s="128">
        <v>34100</v>
      </c>
      <c r="J490" s="128">
        <f t="shared" si="50"/>
        <v>68200</v>
      </c>
      <c r="K490" s="125" t="s">
        <v>117</v>
      </c>
      <c r="L490" s="25"/>
      <c r="M490" s="129" t="s">
        <v>1</v>
      </c>
      <c r="N490" s="130" t="s">
        <v>34</v>
      </c>
      <c r="O490" s="131">
        <v>0</v>
      </c>
      <c r="P490" s="131">
        <f t="shared" si="51"/>
        <v>0</v>
      </c>
      <c r="Q490" s="131">
        <v>0</v>
      </c>
      <c r="R490" s="131">
        <f t="shared" si="52"/>
        <v>0</v>
      </c>
      <c r="S490" s="131">
        <v>0</v>
      </c>
      <c r="T490" s="132">
        <f t="shared" si="53"/>
        <v>0</v>
      </c>
      <c r="AR490" s="133" t="s">
        <v>118</v>
      </c>
      <c r="AT490" s="133" t="s">
        <v>113</v>
      </c>
      <c r="AU490" s="133" t="s">
        <v>76</v>
      </c>
      <c r="AY490" s="13" t="s">
        <v>112</v>
      </c>
      <c r="BE490" s="134">
        <f t="shared" si="54"/>
        <v>68200</v>
      </c>
      <c r="BF490" s="134">
        <f t="shared" si="55"/>
        <v>0</v>
      </c>
      <c r="BG490" s="134">
        <f t="shared" si="56"/>
        <v>0</v>
      </c>
      <c r="BH490" s="134">
        <f t="shared" si="57"/>
        <v>0</v>
      </c>
      <c r="BI490" s="134">
        <f t="shared" si="58"/>
        <v>0</v>
      </c>
      <c r="BJ490" s="13" t="s">
        <v>76</v>
      </c>
      <c r="BK490" s="134">
        <f t="shared" si="59"/>
        <v>68200</v>
      </c>
      <c r="BL490" s="13" t="s">
        <v>118</v>
      </c>
      <c r="BM490" s="133" t="s">
        <v>1588</v>
      </c>
    </row>
    <row r="491" spans="2:65" s="1" customFormat="1" ht="49.15" customHeight="1">
      <c r="B491" s="122"/>
      <c r="C491" s="123" t="s">
        <v>1589</v>
      </c>
      <c r="D491" s="123" t="s">
        <v>113</v>
      </c>
      <c r="E491" s="124" t="s">
        <v>1590</v>
      </c>
      <c r="F491" s="125" t="s">
        <v>1591</v>
      </c>
      <c r="G491" s="126" t="s">
        <v>133</v>
      </c>
      <c r="H491" s="199">
        <v>2</v>
      </c>
      <c r="I491" s="128">
        <v>34100</v>
      </c>
      <c r="J491" s="128">
        <f t="shared" si="50"/>
        <v>68200</v>
      </c>
      <c r="K491" s="125" t="s">
        <v>117</v>
      </c>
      <c r="L491" s="25"/>
      <c r="M491" s="129" t="s">
        <v>1</v>
      </c>
      <c r="N491" s="130" t="s">
        <v>34</v>
      </c>
      <c r="O491" s="131">
        <v>0</v>
      </c>
      <c r="P491" s="131">
        <f t="shared" si="51"/>
        <v>0</v>
      </c>
      <c r="Q491" s="131">
        <v>0</v>
      </c>
      <c r="R491" s="131">
        <f t="shared" si="52"/>
        <v>0</v>
      </c>
      <c r="S491" s="131">
        <v>0</v>
      </c>
      <c r="T491" s="132">
        <f t="shared" si="53"/>
        <v>0</v>
      </c>
      <c r="AR491" s="133" t="s">
        <v>118</v>
      </c>
      <c r="AT491" s="133" t="s">
        <v>113</v>
      </c>
      <c r="AU491" s="133" t="s">
        <v>76</v>
      </c>
      <c r="AY491" s="13" t="s">
        <v>112</v>
      </c>
      <c r="BE491" s="134">
        <f t="shared" si="54"/>
        <v>68200</v>
      </c>
      <c r="BF491" s="134">
        <f t="shared" si="55"/>
        <v>0</v>
      </c>
      <c r="BG491" s="134">
        <f t="shared" si="56"/>
        <v>0</v>
      </c>
      <c r="BH491" s="134">
        <f t="shared" si="57"/>
        <v>0</v>
      </c>
      <c r="BI491" s="134">
        <f t="shared" si="58"/>
        <v>0</v>
      </c>
      <c r="BJ491" s="13" t="s">
        <v>76</v>
      </c>
      <c r="BK491" s="134">
        <f t="shared" si="59"/>
        <v>68200</v>
      </c>
      <c r="BL491" s="13" t="s">
        <v>118</v>
      </c>
      <c r="BM491" s="133" t="s">
        <v>1592</v>
      </c>
    </row>
    <row r="492" spans="2:65" s="1" customFormat="1" ht="49.15" customHeight="1">
      <c r="B492" s="122"/>
      <c r="C492" s="123" t="s">
        <v>1593</v>
      </c>
      <c r="D492" s="123" t="s">
        <v>113</v>
      </c>
      <c r="E492" s="124" t="s">
        <v>1594</v>
      </c>
      <c r="F492" s="125" t="s">
        <v>1595</v>
      </c>
      <c r="G492" s="126" t="s">
        <v>133</v>
      </c>
      <c r="H492" s="199">
        <v>2</v>
      </c>
      <c r="I492" s="128">
        <v>49800</v>
      </c>
      <c r="J492" s="128">
        <f t="shared" si="50"/>
        <v>99600</v>
      </c>
      <c r="K492" s="125" t="s">
        <v>117</v>
      </c>
      <c r="L492" s="25"/>
      <c r="M492" s="129" t="s">
        <v>1</v>
      </c>
      <c r="N492" s="130" t="s">
        <v>34</v>
      </c>
      <c r="O492" s="131">
        <v>0</v>
      </c>
      <c r="P492" s="131">
        <f t="shared" si="51"/>
        <v>0</v>
      </c>
      <c r="Q492" s="131">
        <v>0</v>
      </c>
      <c r="R492" s="131">
        <f t="shared" si="52"/>
        <v>0</v>
      </c>
      <c r="S492" s="131">
        <v>0</v>
      </c>
      <c r="T492" s="132">
        <f t="shared" si="53"/>
        <v>0</v>
      </c>
      <c r="AR492" s="133" t="s">
        <v>118</v>
      </c>
      <c r="AT492" s="133" t="s">
        <v>113</v>
      </c>
      <c r="AU492" s="133" t="s">
        <v>76</v>
      </c>
      <c r="AY492" s="13" t="s">
        <v>112</v>
      </c>
      <c r="BE492" s="134">
        <f t="shared" si="54"/>
        <v>99600</v>
      </c>
      <c r="BF492" s="134">
        <f t="shared" si="55"/>
        <v>0</v>
      </c>
      <c r="BG492" s="134">
        <f t="shared" si="56"/>
        <v>0</v>
      </c>
      <c r="BH492" s="134">
        <f t="shared" si="57"/>
        <v>0</v>
      </c>
      <c r="BI492" s="134">
        <f t="shared" si="58"/>
        <v>0</v>
      </c>
      <c r="BJ492" s="13" t="s">
        <v>76</v>
      </c>
      <c r="BK492" s="134">
        <f t="shared" si="59"/>
        <v>99600</v>
      </c>
      <c r="BL492" s="13" t="s">
        <v>118</v>
      </c>
      <c r="BM492" s="133" t="s">
        <v>1596</v>
      </c>
    </row>
    <row r="493" spans="2:65" s="1" customFormat="1" ht="49.15" customHeight="1">
      <c r="B493" s="122"/>
      <c r="C493" s="123" t="s">
        <v>1597</v>
      </c>
      <c r="D493" s="123" t="s">
        <v>113</v>
      </c>
      <c r="E493" s="124" t="s">
        <v>1598</v>
      </c>
      <c r="F493" s="125" t="s">
        <v>1599</v>
      </c>
      <c r="G493" s="126" t="s">
        <v>133</v>
      </c>
      <c r="H493" s="199">
        <v>2</v>
      </c>
      <c r="I493" s="128">
        <v>26900</v>
      </c>
      <c r="J493" s="128">
        <f t="shared" si="50"/>
        <v>53800</v>
      </c>
      <c r="K493" s="125" t="s">
        <v>117</v>
      </c>
      <c r="L493" s="25"/>
      <c r="M493" s="129" t="s">
        <v>1</v>
      </c>
      <c r="N493" s="130" t="s">
        <v>34</v>
      </c>
      <c r="O493" s="131">
        <v>0</v>
      </c>
      <c r="P493" s="131">
        <f t="shared" si="51"/>
        <v>0</v>
      </c>
      <c r="Q493" s="131">
        <v>0</v>
      </c>
      <c r="R493" s="131">
        <f t="shared" si="52"/>
        <v>0</v>
      </c>
      <c r="S493" s="131">
        <v>0</v>
      </c>
      <c r="T493" s="132">
        <f t="shared" si="53"/>
        <v>0</v>
      </c>
      <c r="AR493" s="133" t="s">
        <v>118</v>
      </c>
      <c r="AT493" s="133" t="s">
        <v>113</v>
      </c>
      <c r="AU493" s="133" t="s">
        <v>76</v>
      </c>
      <c r="AY493" s="13" t="s">
        <v>112</v>
      </c>
      <c r="BE493" s="134">
        <f t="shared" si="54"/>
        <v>53800</v>
      </c>
      <c r="BF493" s="134">
        <f t="shared" si="55"/>
        <v>0</v>
      </c>
      <c r="BG493" s="134">
        <f t="shared" si="56"/>
        <v>0</v>
      </c>
      <c r="BH493" s="134">
        <f t="shared" si="57"/>
        <v>0</v>
      </c>
      <c r="BI493" s="134">
        <f t="shared" si="58"/>
        <v>0</v>
      </c>
      <c r="BJ493" s="13" t="s">
        <v>76</v>
      </c>
      <c r="BK493" s="134">
        <f t="shared" si="59"/>
        <v>53800</v>
      </c>
      <c r="BL493" s="13" t="s">
        <v>118</v>
      </c>
      <c r="BM493" s="133" t="s">
        <v>1600</v>
      </c>
    </row>
    <row r="494" spans="2:65" s="1" customFormat="1" ht="49.15" customHeight="1">
      <c r="B494" s="122"/>
      <c r="C494" s="123" t="s">
        <v>1601</v>
      </c>
      <c r="D494" s="123" t="s">
        <v>113</v>
      </c>
      <c r="E494" s="124" t="s">
        <v>1602</v>
      </c>
      <c r="F494" s="125" t="s">
        <v>1603</v>
      </c>
      <c r="G494" s="126" t="s">
        <v>133</v>
      </c>
      <c r="H494" s="199">
        <v>2</v>
      </c>
      <c r="I494" s="128">
        <v>35700</v>
      </c>
      <c r="J494" s="128">
        <f t="shared" si="50"/>
        <v>71400</v>
      </c>
      <c r="K494" s="125" t="s">
        <v>117</v>
      </c>
      <c r="L494" s="25"/>
      <c r="M494" s="129" t="s">
        <v>1</v>
      </c>
      <c r="N494" s="130" t="s">
        <v>34</v>
      </c>
      <c r="O494" s="131">
        <v>0</v>
      </c>
      <c r="P494" s="131">
        <f t="shared" si="51"/>
        <v>0</v>
      </c>
      <c r="Q494" s="131">
        <v>0</v>
      </c>
      <c r="R494" s="131">
        <f t="shared" si="52"/>
        <v>0</v>
      </c>
      <c r="S494" s="131">
        <v>0</v>
      </c>
      <c r="T494" s="132">
        <f t="shared" si="53"/>
        <v>0</v>
      </c>
      <c r="AR494" s="133" t="s">
        <v>118</v>
      </c>
      <c r="AT494" s="133" t="s">
        <v>113</v>
      </c>
      <c r="AU494" s="133" t="s">
        <v>76</v>
      </c>
      <c r="AY494" s="13" t="s">
        <v>112</v>
      </c>
      <c r="BE494" s="134">
        <f t="shared" si="54"/>
        <v>71400</v>
      </c>
      <c r="BF494" s="134">
        <f t="shared" si="55"/>
        <v>0</v>
      </c>
      <c r="BG494" s="134">
        <f t="shared" si="56"/>
        <v>0</v>
      </c>
      <c r="BH494" s="134">
        <f t="shared" si="57"/>
        <v>0</v>
      </c>
      <c r="BI494" s="134">
        <f t="shared" si="58"/>
        <v>0</v>
      </c>
      <c r="BJ494" s="13" t="s">
        <v>76</v>
      </c>
      <c r="BK494" s="134">
        <f t="shared" si="59"/>
        <v>71400</v>
      </c>
      <c r="BL494" s="13" t="s">
        <v>118</v>
      </c>
      <c r="BM494" s="133" t="s">
        <v>1604</v>
      </c>
    </row>
    <row r="495" spans="2:65" s="1" customFormat="1" ht="24.2" customHeight="1">
      <c r="B495" s="122"/>
      <c r="C495" s="123" t="s">
        <v>1605</v>
      </c>
      <c r="D495" s="123" t="s">
        <v>113</v>
      </c>
      <c r="E495" s="124" t="s">
        <v>1606</v>
      </c>
      <c r="F495" s="125" t="s">
        <v>1607</v>
      </c>
      <c r="G495" s="126" t="s">
        <v>133</v>
      </c>
      <c r="H495" s="199">
        <v>2</v>
      </c>
      <c r="I495" s="128">
        <v>50.6</v>
      </c>
      <c r="J495" s="128">
        <f t="shared" si="50"/>
        <v>101.2</v>
      </c>
      <c r="K495" s="125" t="s">
        <v>117</v>
      </c>
      <c r="L495" s="25"/>
      <c r="M495" s="129" t="s">
        <v>1</v>
      </c>
      <c r="N495" s="130" t="s">
        <v>34</v>
      </c>
      <c r="O495" s="131">
        <v>0</v>
      </c>
      <c r="P495" s="131">
        <f t="shared" si="51"/>
        <v>0</v>
      </c>
      <c r="Q495" s="131">
        <v>0</v>
      </c>
      <c r="R495" s="131">
        <f t="shared" si="52"/>
        <v>0</v>
      </c>
      <c r="S495" s="131">
        <v>0</v>
      </c>
      <c r="T495" s="132">
        <f t="shared" si="53"/>
        <v>0</v>
      </c>
      <c r="AR495" s="133" t="s">
        <v>118</v>
      </c>
      <c r="AT495" s="133" t="s">
        <v>113</v>
      </c>
      <c r="AU495" s="133" t="s">
        <v>76</v>
      </c>
      <c r="AY495" s="13" t="s">
        <v>112</v>
      </c>
      <c r="BE495" s="134">
        <f t="shared" si="54"/>
        <v>101.2</v>
      </c>
      <c r="BF495" s="134">
        <f t="shared" si="55"/>
        <v>0</v>
      </c>
      <c r="BG495" s="134">
        <f t="shared" si="56"/>
        <v>0</v>
      </c>
      <c r="BH495" s="134">
        <f t="shared" si="57"/>
        <v>0</v>
      </c>
      <c r="BI495" s="134">
        <f t="shared" si="58"/>
        <v>0</v>
      </c>
      <c r="BJ495" s="13" t="s">
        <v>76</v>
      </c>
      <c r="BK495" s="134">
        <f t="shared" si="59"/>
        <v>101.2</v>
      </c>
      <c r="BL495" s="13" t="s">
        <v>118</v>
      </c>
      <c r="BM495" s="133" t="s">
        <v>1608</v>
      </c>
    </row>
    <row r="496" spans="2:65" s="1" customFormat="1" ht="16.5" customHeight="1">
      <c r="B496" s="122"/>
      <c r="C496" s="123" t="s">
        <v>1609</v>
      </c>
      <c r="D496" s="123" t="s">
        <v>113</v>
      </c>
      <c r="E496" s="124" t="s">
        <v>1610</v>
      </c>
      <c r="F496" s="125" t="s">
        <v>1611</v>
      </c>
      <c r="G496" s="126" t="s">
        <v>133</v>
      </c>
      <c r="H496" s="199">
        <v>2</v>
      </c>
      <c r="I496" s="128">
        <v>3500</v>
      </c>
      <c r="J496" s="128">
        <f t="shared" si="50"/>
        <v>7000</v>
      </c>
      <c r="K496" s="125" t="s">
        <v>117</v>
      </c>
      <c r="L496" s="25"/>
      <c r="M496" s="129" t="s">
        <v>1</v>
      </c>
      <c r="N496" s="130" t="s">
        <v>34</v>
      </c>
      <c r="O496" s="131">
        <v>0</v>
      </c>
      <c r="P496" s="131">
        <f t="shared" si="51"/>
        <v>0</v>
      </c>
      <c r="Q496" s="131">
        <v>0</v>
      </c>
      <c r="R496" s="131">
        <f t="shared" si="52"/>
        <v>0</v>
      </c>
      <c r="S496" s="131">
        <v>0</v>
      </c>
      <c r="T496" s="132">
        <f t="shared" si="53"/>
        <v>0</v>
      </c>
      <c r="AR496" s="133" t="s">
        <v>118</v>
      </c>
      <c r="AT496" s="133" t="s">
        <v>113</v>
      </c>
      <c r="AU496" s="133" t="s">
        <v>76</v>
      </c>
      <c r="AY496" s="13" t="s">
        <v>112</v>
      </c>
      <c r="BE496" s="134">
        <f t="shared" si="54"/>
        <v>7000</v>
      </c>
      <c r="BF496" s="134">
        <f t="shared" si="55"/>
        <v>0</v>
      </c>
      <c r="BG496" s="134">
        <f t="shared" si="56"/>
        <v>0</v>
      </c>
      <c r="BH496" s="134">
        <f t="shared" si="57"/>
        <v>0</v>
      </c>
      <c r="BI496" s="134">
        <f t="shared" si="58"/>
        <v>0</v>
      </c>
      <c r="BJ496" s="13" t="s">
        <v>76</v>
      </c>
      <c r="BK496" s="134">
        <f t="shared" si="59"/>
        <v>7000</v>
      </c>
      <c r="BL496" s="13" t="s">
        <v>118</v>
      </c>
      <c r="BM496" s="133" t="s">
        <v>1612</v>
      </c>
    </row>
    <row r="497" spans="2:65" s="1" customFormat="1" ht="16.5" customHeight="1">
      <c r="B497" s="122"/>
      <c r="C497" s="123" t="s">
        <v>1613</v>
      </c>
      <c r="D497" s="123" t="s">
        <v>113</v>
      </c>
      <c r="E497" s="124" t="s">
        <v>1614</v>
      </c>
      <c r="F497" s="125" t="s">
        <v>1615</v>
      </c>
      <c r="G497" s="126" t="s">
        <v>133</v>
      </c>
      <c r="H497" s="199">
        <v>2</v>
      </c>
      <c r="I497" s="128">
        <v>4610</v>
      </c>
      <c r="J497" s="128">
        <f t="shared" si="50"/>
        <v>9220</v>
      </c>
      <c r="K497" s="125" t="s">
        <v>117</v>
      </c>
      <c r="L497" s="25"/>
      <c r="M497" s="129" t="s">
        <v>1</v>
      </c>
      <c r="N497" s="130" t="s">
        <v>34</v>
      </c>
      <c r="O497" s="131">
        <v>0</v>
      </c>
      <c r="P497" s="131">
        <f t="shared" si="51"/>
        <v>0</v>
      </c>
      <c r="Q497" s="131">
        <v>0</v>
      </c>
      <c r="R497" s="131">
        <f t="shared" si="52"/>
        <v>0</v>
      </c>
      <c r="S497" s="131">
        <v>0</v>
      </c>
      <c r="T497" s="132">
        <f t="shared" si="53"/>
        <v>0</v>
      </c>
      <c r="AR497" s="133" t="s">
        <v>118</v>
      </c>
      <c r="AT497" s="133" t="s">
        <v>113</v>
      </c>
      <c r="AU497" s="133" t="s">
        <v>76</v>
      </c>
      <c r="AY497" s="13" t="s">
        <v>112</v>
      </c>
      <c r="BE497" s="134">
        <f t="shared" si="54"/>
        <v>9220</v>
      </c>
      <c r="BF497" s="134">
        <f t="shared" si="55"/>
        <v>0</v>
      </c>
      <c r="BG497" s="134">
        <f t="shared" si="56"/>
        <v>0</v>
      </c>
      <c r="BH497" s="134">
        <f t="shared" si="57"/>
        <v>0</v>
      </c>
      <c r="BI497" s="134">
        <f t="shared" si="58"/>
        <v>0</v>
      </c>
      <c r="BJ497" s="13" t="s">
        <v>76</v>
      </c>
      <c r="BK497" s="134">
        <f t="shared" si="59"/>
        <v>9220</v>
      </c>
      <c r="BL497" s="13" t="s">
        <v>118</v>
      </c>
      <c r="BM497" s="133" t="s">
        <v>1616</v>
      </c>
    </row>
    <row r="498" spans="2:65" s="1" customFormat="1" ht="24.2" customHeight="1">
      <c r="B498" s="122"/>
      <c r="C498" s="123" t="s">
        <v>1617</v>
      </c>
      <c r="D498" s="123" t="s">
        <v>113</v>
      </c>
      <c r="E498" s="124" t="s">
        <v>1618</v>
      </c>
      <c r="F498" s="125" t="s">
        <v>1619</v>
      </c>
      <c r="G498" s="126" t="s">
        <v>133</v>
      </c>
      <c r="H498" s="199">
        <v>2</v>
      </c>
      <c r="I498" s="128">
        <v>5790</v>
      </c>
      <c r="J498" s="128">
        <f t="shared" si="50"/>
        <v>11580</v>
      </c>
      <c r="K498" s="125" t="s">
        <v>117</v>
      </c>
      <c r="L498" s="25"/>
      <c r="M498" s="129" t="s">
        <v>1</v>
      </c>
      <c r="N498" s="130" t="s">
        <v>34</v>
      </c>
      <c r="O498" s="131">
        <v>0</v>
      </c>
      <c r="P498" s="131">
        <f t="shared" si="51"/>
        <v>0</v>
      </c>
      <c r="Q498" s="131">
        <v>0</v>
      </c>
      <c r="R498" s="131">
        <f t="shared" si="52"/>
        <v>0</v>
      </c>
      <c r="S498" s="131">
        <v>0</v>
      </c>
      <c r="T498" s="132">
        <f t="shared" si="53"/>
        <v>0</v>
      </c>
      <c r="AR498" s="133" t="s">
        <v>118</v>
      </c>
      <c r="AT498" s="133" t="s">
        <v>113</v>
      </c>
      <c r="AU498" s="133" t="s">
        <v>76</v>
      </c>
      <c r="AY498" s="13" t="s">
        <v>112</v>
      </c>
      <c r="BE498" s="134">
        <f t="shared" si="54"/>
        <v>11580</v>
      </c>
      <c r="BF498" s="134">
        <f t="shared" si="55"/>
        <v>0</v>
      </c>
      <c r="BG498" s="134">
        <f t="shared" si="56"/>
        <v>0</v>
      </c>
      <c r="BH498" s="134">
        <f t="shared" si="57"/>
        <v>0</v>
      </c>
      <c r="BI498" s="134">
        <f t="shared" si="58"/>
        <v>0</v>
      </c>
      <c r="BJ498" s="13" t="s">
        <v>76</v>
      </c>
      <c r="BK498" s="134">
        <f t="shared" si="59"/>
        <v>11580</v>
      </c>
      <c r="BL498" s="13" t="s">
        <v>118</v>
      </c>
      <c r="BM498" s="133" t="s">
        <v>1620</v>
      </c>
    </row>
    <row r="499" spans="2:65" s="1" customFormat="1" ht="24.2" customHeight="1">
      <c r="B499" s="122"/>
      <c r="C499" s="123" t="s">
        <v>1621</v>
      </c>
      <c r="D499" s="123" t="s">
        <v>113</v>
      </c>
      <c r="E499" s="124" t="s">
        <v>1622</v>
      </c>
      <c r="F499" s="125" t="s">
        <v>1623</v>
      </c>
      <c r="G499" s="126" t="s">
        <v>133</v>
      </c>
      <c r="H499" s="199">
        <v>2</v>
      </c>
      <c r="I499" s="128">
        <v>2100</v>
      </c>
      <c r="J499" s="128">
        <f t="shared" si="50"/>
        <v>4200</v>
      </c>
      <c r="K499" s="125" t="s">
        <v>117</v>
      </c>
      <c r="L499" s="25"/>
      <c r="M499" s="129" t="s">
        <v>1</v>
      </c>
      <c r="N499" s="130" t="s">
        <v>34</v>
      </c>
      <c r="O499" s="131">
        <v>0</v>
      </c>
      <c r="P499" s="131">
        <f t="shared" si="51"/>
        <v>0</v>
      </c>
      <c r="Q499" s="131">
        <v>0</v>
      </c>
      <c r="R499" s="131">
        <f t="shared" si="52"/>
        <v>0</v>
      </c>
      <c r="S499" s="131">
        <v>0</v>
      </c>
      <c r="T499" s="132">
        <f t="shared" si="53"/>
        <v>0</v>
      </c>
      <c r="AR499" s="133" t="s">
        <v>118</v>
      </c>
      <c r="AT499" s="133" t="s">
        <v>113</v>
      </c>
      <c r="AU499" s="133" t="s">
        <v>76</v>
      </c>
      <c r="AY499" s="13" t="s">
        <v>112</v>
      </c>
      <c r="BE499" s="134">
        <f t="shared" si="54"/>
        <v>4200</v>
      </c>
      <c r="BF499" s="134">
        <f t="shared" si="55"/>
        <v>0</v>
      </c>
      <c r="BG499" s="134">
        <f t="shared" si="56"/>
        <v>0</v>
      </c>
      <c r="BH499" s="134">
        <f t="shared" si="57"/>
        <v>0</v>
      </c>
      <c r="BI499" s="134">
        <f t="shared" si="58"/>
        <v>0</v>
      </c>
      <c r="BJ499" s="13" t="s">
        <v>76</v>
      </c>
      <c r="BK499" s="134">
        <f t="shared" si="59"/>
        <v>4200</v>
      </c>
      <c r="BL499" s="13" t="s">
        <v>118</v>
      </c>
      <c r="BM499" s="133" t="s">
        <v>1624</v>
      </c>
    </row>
    <row r="500" spans="2:65" s="1" customFormat="1" ht="24.2" customHeight="1">
      <c r="B500" s="122"/>
      <c r="C500" s="123" t="s">
        <v>1625</v>
      </c>
      <c r="D500" s="123" t="s">
        <v>113</v>
      </c>
      <c r="E500" s="124" t="s">
        <v>1626</v>
      </c>
      <c r="F500" s="125" t="s">
        <v>1627</v>
      </c>
      <c r="G500" s="126" t="s">
        <v>133</v>
      </c>
      <c r="H500" s="199">
        <v>2</v>
      </c>
      <c r="I500" s="128">
        <v>3330</v>
      </c>
      <c r="J500" s="128">
        <f t="shared" si="50"/>
        <v>6660</v>
      </c>
      <c r="K500" s="125" t="s">
        <v>117</v>
      </c>
      <c r="L500" s="25"/>
      <c r="M500" s="129" t="s">
        <v>1</v>
      </c>
      <c r="N500" s="130" t="s">
        <v>34</v>
      </c>
      <c r="O500" s="131">
        <v>0</v>
      </c>
      <c r="P500" s="131">
        <f t="shared" si="51"/>
        <v>0</v>
      </c>
      <c r="Q500" s="131">
        <v>0</v>
      </c>
      <c r="R500" s="131">
        <f t="shared" si="52"/>
        <v>0</v>
      </c>
      <c r="S500" s="131">
        <v>0</v>
      </c>
      <c r="T500" s="132">
        <f t="shared" si="53"/>
        <v>0</v>
      </c>
      <c r="AR500" s="133" t="s">
        <v>118</v>
      </c>
      <c r="AT500" s="133" t="s">
        <v>113</v>
      </c>
      <c r="AU500" s="133" t="s">
        <v>76</v>
      </c>
      <c r="AY500" s="13" t="s">
        <v>112</v>
      </c>
      <c r="BE500" s="134">
        <f t="shared" si="54"/>
        <v>6660</v>
      </c>
      <c r="BF500" s="134">
        <f t="shared" si="55"/>
        <v>0</v>
      </c>
      <c r="BG500" s="134">
        <f t="shared" si="56"/>
        <v>0</v>
      </c>
      <c r="BH500" s="134">
        <f t="shared" si="57"/>
        <v>0</v>
      </c>
      <c r="BI500" s="134">
        <f t="shared" si="58"/>
        <v>0</v>
      </c>
      <c r="BJ500" s="13" t="s">
        <v>76</v>
      </c>
      <c r="BK500" s="134">
        <f t="shared" si="59"/>
        <v>6660</v>
      </c>
      <c r="BL500" s="13" t="s">
        <v>118</v>
      </c>
      <c r="BM500" s="133" t="s">
        <v>1628</v>
      </c>
    </row>
    <row r="501" spans="2:65" s="1" customFormat="1" ht="24.2" customHeight="1">
      <c r="B501" s="122"/>
      <c r="C501" s="123" t="s">
        <v>1629</v>
      </c>
      <c r="D501" s="123" t="s">
        <v>113</v>
      </c>
      <c r="E501" s="124" t="s">
        <v>1630</v>
      </c>
      <c r="F501" s="125" t="s">
        <v>1631</v>
      </c>
      <c r="G501" s="126" t="s">
        <v>133</v>
      </c>
      <c r="H501" s="199">
        <v>2</v>
      </c>
      <c r="I501" s="128">
        <v>3900</v>
      </c>
      <c r="J501" s="128">
        <f t="shared" si="50"/>
        <v>7800</v>
      </c>
      <c r="K501" s="125" t="s">
        <v>117</v>
      </c>
      <c r="L501" s="25"/>
      <c r="M501" s="129" t="s">
        <v>1</v>
      </c>
      <c r="N501" s="130" t="s">
        <v>34</v>
      </c>
      <c r="O501" s="131">
        <v>0</v>
      </c>
      <c r="P501" s="131">
        <f t="shared" si="51"/>
        <v>0</v>
      </c>
      <c r="Q501" s="131">
        <v>0</v>
      </c>
      <c r="R501" s="131">
        <f t="shared" si="52"/>
        <v>0</v>
      </c>
      <c r="S501" s="131">
        <v>0</v>
      </c>
      <c r="T501" s="132">
        <f t="shared" si="53"/>
        <v>0</v>
      </c>
      <c r="AR501" s="133" t="s">
        <v>118</v>
      </c>
      <c r="AT501" s="133" t="s">
        <v>113</v>
      </c>
      <c r="AU501" s="133" t="s">
        <v>76</v>
      </c>
      <c r="AY501" s="13" t="s">
        <v>112</v>
      </c>
      <c r="BE501" s="134">
        <f t="shared" si="54"/>
        <v>7800</v>
      </c>
      <c r="BF501" s="134">
        <f t="shared" si="55"/>
        <v>0</v>
      </c>
      <c r="BG501" s="134">
        <f t="shared" si="56"/>
        <v>0</v>
      </c>
      <c r="BH501" s="134">
        <f t="shared" si="57"/>
        <v>0</v>
      </c>
      <c r="BI501" s="134">
        <f t="shared" si="58"/>
        <v>0</v>
      </c>
      <c r="BJ501" s="13" t="s">
        <v>76</v>
      </c>
      <c r="BK501" s="134">
        <f t="shared" si="59"/>
        <v>7800</v>
      </c>
      <c r="BL501" s="13" t="s">
        <v>118</v>
      </c>
      <c r="BM501" s="133" t="s">
        <v>1632</v>
      </c>
    </row>
    <row r="502" spans="2:65" s="1" customFormat="1" ht="16.5" customHeight="1">
      <c r="B502" s="122"/>
      <c r="C502" s="123" t="s">
        <v>1633</v>
      </c>
      <c r="D502" s="123" t="s">
        <v>113</v>
      </c>
      <c r="E502" s="124" t="s">
        <v>1634</v>
      </c>
      <c r="F502" s="125" t="s">
        <v>1635</v>
      </c>
      <c r="G502" s="126" t="s">
        <v>116</v>
      </c>
      <c r="H502" s="200">
        <v>50</v>
      </c>
      <c r="I502" s="128">
        <v>55.4</v>
      </c>
      <c r="J502" s="128">
        <f t="shared" si="50"/>
        <v>2770</v>
      </c>
      <c r="K502" s="125" t="s">
        <v>117</v>
      </c>
      <c r="L502" s="25"/>
      <c r="M502" s="129" t="s">
        <v>1</v>
      </c>
      <c r="N502" s="130" t="s">
        <v>34</v>
      </c>
      <c r="O502" s="131">
        <v>0</v>
      </c>
      <c r="P502" s="131">
        <f t="shared" si="51"/>
        <v>0</v>
      </c>
      <c r="Q502" s="131">
        <v>0</v>
      </c>
      <c r="R502" s="131">
        <f t="shared" si="52"/>
        <v>0</v>
      </c>
      <c r="S502" s="131">
        <v>0</v>
      </c>
      <c r="T502" s="132">
        <f t="shared" si="53"/>
        <v>0</v>
      </c>
      <c r="AR502" s="133" t="s">
        <v>118</v>
      </c>
      <c r="AT502" s="133" t="s">
        <v>113</v>
      </c>
      <c r="AU502" s="133" t="s">
        <v>76</v>
      </c>
      <c r="AY502" s="13" t="s">
        <v>112</v>
      </c>
      <c r="BE502" s="134">
        <f t="shared" si="54"/>
        <v>2770</v>
      </c>
      <c r="BF502" s="134">
        <f t="shared" si="55"/>
        <v>0</v>
      </c>
      <c r="BG502" s="134">
        <f t="shared" si="56"/>
        <v>0</v>
      </c>
      <c r="BH502" s="134">
        <f t="shared" si="57"/>
        <v>0</v>
      </c>
      <c r="BI502" s="134">
        <f t="shared" si="58"/>
        <v>0</v>
      </c>
      <c r="BJ502" s="13" t="s">
        <v>76</v>
      </c>
      <c r="BK502" s="134">
        <f t="shared" si="59"/>
        <v>2770</v>
      </c>
      <c r="BL502" s="13" t="s">
        <v>118</v>
      </c>
      <c r="BM502" s="133" t="s">
        <v>1636</v>
      </c>
    </row>
    <row r="503" spans="2:65" s="1" customFormat="1" ht="21.75" customHeight="1">
      <c r="B503" s="122"/>
      <c r="C503" s="123" t="s">
        <v>1637</v>
      </c>
      <c r="D503" s="123" t="s">
        <v>113</v>
      </c>
      <c r="E503" s="124" t="s">
        <v>1638</v>
      </c>
      <c r="F503" s="125" t="s">
        <v>1639</v>
      </c>
      <c r="G503" s="126" t="s">
        <v>133</v>
      </c>
      <c r="H503" s="199">
        <v>2</v>
      </c>
      <c r="I503" s="128">
        <v>7070</v>
      </c>
      <c r="J503" s="128">
        <f t="shared" si="50"/>
        <v>14140</v>
      </c>
      <c r="K503" s="125" t="s">
        <v>117</v>
      </c>
      <c r="L503" s="25"/>
      <c r="M503" s="129" t="s">
        <v>1</v>
      </c>
      <c r="N503" s="130" t="s">
        <v>34</v>
      </c>
      <c r="O503" s="131">
        <v>0</v>
      </c>
      <c r="P503" s="131">
        <f t="shared" si="51"/>
        <v>0</v>
      </c>
      <c r="Q503" s="131">
        <v>0</v>
      </c>
      <c r="R503" s="131">
        <f t="shared" si="52"/>
        <v>0</v>
      </c>
      <c r="S503" s="131">
        <v>0</v>
      </c>
      <c r="T503" s="132">
        <f t="shared" si="53"/>
        <v>0</v>
      </c>
      <c r="AR503" s="133" t="s">
        <v>118</v>
      </c>
      <c r="AT503" s="133" t="s">
        <v>113</v>
      </c>
      <c r="AU503" s="133" t="s">
        <v>76</v>
      </c>
      <c r="AY503" s="13" t="s">
        <v>112</v>
      </c>
      <c r="BE503" s="134">
        <f t="shared" si="54"/>
        <v>14140</v>
      </c>
      <c r="BF503" s="134">
        <f t="shared" si="55"/>
        <v>0</v>
      </c>
      <c r="BG503" s="134">
        <f t="shared" si="56"/>
        <v>0</v>
      </c>
      <c r="BH503" s="134">
        <f t="shared" si="57"/>
        <v>0</v>
      </c>
      <c r="BI503" s="134">
        <f t="shared" si="58"/>
        <v>0</v>
      </c>
      <c r="BJ503" s="13" t="s">
        <v>76</v>
      </c>
      <c r="BK503" s="134">
        <f t="shared" si="59"/>
        <v>14140</v>
      </c>
      <c r="BL503" s="13" t="s">
        <v>118</v>
      </c>
      <c r="BM503" s="133" t="s">
        <v>1640</v>
      </c>
    </row>
    <row r="504" spans="2:65" s="1" customFormat="1" ht="24.2" customHeight="1">
      <c r="B504" s="122"/>
      <c r="C504" s="123" t="s">
        <v>1641</v>
      </c>
      <c r="D504" s="123" t="s">
        <v>113</v>
      </c>
      <c r="E504" s="124" t="s">
        <v>1642</v>
      </c>
      <c r="F504" s="125" t="s">
        <v>1643</v>
      </c>
      <c r="G504" s="126" t="s">
        <v>133</v>
      </c>
      <c r="H504" s="199">
        <v>2</v>
      </c>
      <c r="I504" s="128">
        <v>8480</v>
      </c>
      <c r="J504" s="128">
        <f t="shared" si="50"/>
        <v>16960</v>
      </c>
      <c r="K504" s="125" t="s">
        <v>117</v>
      </c>
      <c r="L504" s="25"/>
      <c r="M504" s="129" t="s">
        <v>1</v>
      </c>
      <c r="N504" s="130" t="s">
        <v>34</v>
      </c>
      <c r="O504" s="131">
        <v>0</v>
      </c>
      <c r="P504" s="131">
        <f t="shared" si="51"/>
        <v>0</v>
      </c>
      <c r="Q504" s="131">
        <v>0</v>
      </c>
      <c r="R504" s="131">
        <f t="shared" si="52"/>
        <v>0</v>
      </c>
      <c r="S504" s="131">
        <v>0</v>
      </c>
      <c r="T504" s="132">
        <f t="shared" si="53"/>
        <v>0</v>
      </c>
      <c r="AR504" s="133" t="s">
        <v>118</v>
      </c>
      <c r="AT504" s="133" t="s">
        <v>113</v>
      </c>
      <c r="AU504" s="133" t="s">
        <v>76</v>
      </c>
      <c r="AY504" s="13" t="s">
        <v>112</v>
      </c>
      <c r="BE504" s="134">
        <f t="shared" si="54"/>
        <v>16960</v>
      </c>
      <c r="BF504" s="134">
        <f t="shared" si="55"/>
        <v>0</v>
      </c>
      <c r="BG504" s="134">
        <f t="shared" si="56"/>
        <v>0</v>
      </c>
      <c r="BH504" s="134">
        <f t="shared" si="57"/>
        <v>0</v>
      </c>
      <c r="BI504" s="134">
        <f t="shared" si="58"/>
        <v>0</v>
      </c>
      <c r="BJ504" s="13" t="s">
        <v>76</v>
      </c>
      <c r="BK504" s="134">
        <f t="shared" si="59"/>
        <v>16960</v>
      </c>
      <c r="BL504" s="13" t="s">
        <v>118</v>
      </c>
      <c r="BM504" s="133" t="s">
        <v>1644</v>
      </c>
    </row>
    <row r="505" spans="2:65" s="1" customFormat="1" ht="24.2" customHeight="1">
      <c r="B505" s="122"/>
      <c r="C505" s="123" t="s">
        <v>1645</v>
      </c>
      <c r="D505" s="123" t="s">
        <v>113</v>
      </c>
      <c r="E505" s="124" t="s">
        <v>1646</v>
      </c>
      <c r="F505" s="125" t="s">
        <v>1647</v>
      </c>
      <c r="G505" s="126" t="s">
        <v>133</v>
      </c>
      <c r="H505" s="199">
        <v>2</v>
      </c>
      <c r="I505" s="128">
        <v>9700</v>
      </c>
      <c r="J505" s="128">
        <f t="shared" si="50"/>
        <v>19400</v>
      </c>
      <c r="K505" s="125" t="s">
        <v>117</v>
      </c>
      <c r="L505" s="25"/>
      <c r="M505" s="129" t="s">
        <v>1</v>
      </c>
      <c r="N505" s="130" t="s">
        <v>34</v>
      </c>
      <c r="O505" s="131">
        <v>0</v>
      </c>
      <c r="P505" s="131">
        <f t="shared" si="51"/>
        <v>0</v>
      </c>
      <c r="Q505" s="131">
        <v>0</v>
      </c>
      <c r="R505" s="131">
        <f t="shared" si="52"/>
        <v>0</v>
      </c>
      <c r="S505" s="131">
        <v>0</v>
      </c>
      <c r="T505" s="132">
        <f t="shared" si="53"/>
        <v>0</v>
      </c>
      <c r="AR505" s="133" t="s">
        <v>118</v>
      </c>
      <c r="AT505" s="133" t="s">
        <v>113</v>
      </c>
      <c r="AU505" s="133" t="s">
        <v>76</v>
      </c>
      <c r="AY505" s="13" t="s">
        <v>112</v>
      </c>
      <c r="BE505" s="134">
        <f t="shared" si="54"/>
        <v>19400</v>
      </c>
      <c r="BF505" s="134">
        <f t="shared" si="55"/>
        <v>0</v>
      </c>
      <c r="BG505" s="134">
        <f t="shared" si="56"/>
        <v>0</v>
      </c>
      <c r="BH505" s="134">
        <f t="shared" si="57"/>
        <v>0</v>
      </c>
      <c r="BI505" s="134">
        <f t="shared" si="58"/>
        <v>0</v>
      </c>
      <c r="BJ505" s="13" t="s">
        <v>76</v>
      </c>
      <c r="BK505" s="134">
        <f t="shared" si="59"/>
        <v>19400</v>
      </c>
      <c r="BL505" s="13" t="s">
        <v>118</v>
      </c>
      <c r="BM505" s="133" t="s">
        <v>1648</v>
      </c>
    </row>
    <row r="506" spans="2:65" s="1" customFormat="1" ht="24.2" customHeight="1">
      <c r="B506" s="122"/>
      <c r="C506" s="123" t="s">
        <v>1649</v>
      </c>
      <c r="D506" s="123" t="s">
        <v>113</v>
      </c>
      <c r="E506" s="124" t="s">
        <v>1650</v>
      </c>
      <c r="F506" s="125" t="s">
        <v>1651</v>
      </c>
      <c r="G506" s="126" t="s">
        <v>133</v>
      </c>
      <c r="H506" s="199">
        <v>2</v>
      </c>
      <c r="I506" s="128">
        <v>3100</v>
      </c>
      <c r="J506" s="128">
        <f t="shared" si="50"/>
        <v>6200</v>
      </c>
      <c r="K506" s="125" t="s">
        <v>117</v>
      </c>
      <c r="L506" s="25"/>
      <c r="M506" s="129" t="s">
        <v>1</v>
      </c>
      <c r="N506" s="130" t="s">
        <v>34</v>
      </c>
      <c r="O506" s="131">
        <v>0</v>
      </c>
      <c r="P506" s="131">
        <f t="shared" si="51"/>
        <v>0</v>
      </c>
      <c r="Q506" s="131">
        <v>0</v>
      </c>
      <c r="R506" s="131">
        <f t="shared" si="52"/>
        <v>0</v>
      </c>
      <c r="S506" s="131">
        <v>0</v>
      </c>
      <c r="T506" s="132">
        <f t="shared" si="53"/>
        <v>0</v>
      </c>
      <c r="AR506" s="133" t="s">
        <v>118</v>
      </c>
      <c r="AT506" s="133" t="s">
        <v>113</v>
      </c>
      <c r="AU506" s="133" t="s">
        <v>76</v>
      </c>
      <c r="AY506" s="13" t="s">
        <v>112</v>
      </c>
      <c r="BE506" s="134">
        <f t="shared" si="54"/>
        <v>6200</v>
      </c>
      <c r="BF506" s="134">
        <f t="shared" si="55"/>
        <v>0</v>
      </c>
      <c r="BG506" s="134">
        <f t="shared" si="56"/>
        <v>0</v>
      </c>
      <c r="BH506" s="134">
        <f t="shared" si="57"/>
        <v>0</v>
      </c>
      <c r="BI506" s="134">
        <f t="shared" si="58"/>
        <v>0</v>
      </c>
      <c r="BJ506" s="13" t="s">
        <v>76</v>
      </c>
      <c r="BK506" s="134">
        <f t="shared" si="59"/>
        <v>6200</v>
      </c>
      <c r="BL506" s="13" t="s">
        <v>118</v>
      </c>
      <c r="BM506" s="133" t="s">
        <v>1652</v>
      </c>
    </row>
    <row r="507" spans="2:65" s="1" customFormat="1" ht="16.5" customHeight="1">
      <c r="B507" s="122"/>
      <c r="C507" s="123" t="s">
        <v>1653</v>
      </c>
      <c r="D507" s="123" t="s">
        <v>113</v>
      </c>
      <c r="E507" s="124" t="s">
        <v>1654</v>
      </c>
      <c r="F507" s="125" t="s">
        <v>1655</v>
      </c>
      <c r="G507" s="126" t="s">
        <v>1656</v>
      </c>
      <c r="H507" s="199">
        <v>2</v>
      </c>
      <c r="I507" s="128">
        <v>3220</v>
      </c>
      <c r="J507" s="128">
        <f t="shared" ref="J507:J570" si="60">ROUND(I507*H507,2)</f>
        <v>6440</v>
      </c>
      <c r="K507" s="125" t="s">
        <v>117</v>
      </c>
      <c r="L507" s="25"/>
      <c r="M507" s="129" t="s">
        <v>1</v>
      </c>
      <c r="N507" s="130" t="s">
        <v>34</v>
      </c>
      <c r="O507" s="131">
        <v>0</v>
      </c>
      <c r="P507" s="131">
        <f t="shared" ref="P507:P570" si="61">O507*H507</f>
        <v>0</v>
      </c>
      <c r="Q507" s="131">
        <v>0</v>
      </c>
      <c r="R507" s="131">
        <f t="shared" ref="R507:R570" si="62">Q507*H507</f>
        <v>0</v>
      </c>
      <c r="S507" s="131">
        <v>0</v>
      </c>
      <c r="T507" s="132">
        <f t="shared" ref="T507:T570" si="63">S507*H507</f>
        <v>0</v>
      </c>
      <c r="AR507" s="133" t="s">
        <v>118</v>
      </c>
      <c r="AT507" s="133" t="s">
        <v>113</v>
      </c>
      <c r="AU507" s="133" t="s">
        <v>76</v>
      </c>
      <c r="AY507" s="13" t="s">
        <v>112</v>
      </c>
      <c r="BE507" s="134">
        <f t="shared" ref="BE507:BE570" si="64">IF(N507="základní",J507,0)</f>
        <v>6440</v>
      </c>
      <c r="BF507" s="134">
        <f t="shared" ref="BF507:BF570" si="65">IF(N507="snížená",J507,0)</f>
        <v>0</v>
      </c>
      <c r="BG507" s="134">
        <f t="shared" ref="BG507:BG570" si="66">IF(N507="zákl. přenesená",J507,0)</f>
        <v>0</v>
      </c>
      <c r="BH507" s="134">
        <f t="shared" ref="BH507:BH570" si="67">IF(N507="sníž. přenesená",J507,0)</f>
        <v>0</v>
      </c>
      <c r="BI507" s="134">
        <f t="shared" ref="BI507:BI570" si="68">IF(N507="nulová",J507,0)</f>
        <v>0</v>
      </c>
      <c r="BJ507" s="13" t="s">
        <v>76</v>
      </c>
      <c r="BK507" s="134">
        <f t="shared" ref="BK507:BK570" si="69">ROUND(I507*H507,2)</f>
        <v>6440</v>
      </c>
      <c r="BL507" s="13" t="s">
        <v>118</v>
      </c>
      <c r="BM507" s="133" t="s">
        <v>1657</v>
      </c>
    </row>
    <row r="508" spans="2:65" s="1" customFormat="1" ht="16.5" customHeight="1">
      <c r="B508" s="122"/>
      <c r="C508" s="123" t="s">
        <v>1658</v>
      </c>
      <c r="D508" s="123" t="s">
        <v>113</v>
      </c>
      <c r="E508" s="124" t="s">
        <v>1659</v>
      </c>
      <c r="F508" s="125" t="s">
        <v>1660</v>
      </c>
      <c r="G508" s="126" t="s">
        <v>1656</v>
      </c>
      <c r="H508" s="199">
        <v>2</v>
      </c>
      <c r="I508" s="128">
        <v>5280</v>
      </c>
      <c r="J508" s="128">
        <f t="shared" si="60"/>
        <v>10560</v>
      </c>
      <c r="K508" s="125" t="s">
        <v>117</v>
      </c>
      <c r="L508" s="25"/>
      <c r="M508" s="129" t="s">
        <v>1</v>
      </c>
      <c r="N508" s="130" t="s">
        <v>34</v>
      </c>
      <c r="O508" s="131">
        <v>0</v>
      </c>
      <c r="P508" s="131">
        <f t="shared" si="61"/>
        <v>0</v>
      </c>
      <c r="Q508" s="131">
        <v>0</v>
      </c>
      <c r="R508" s="131">
        <f t="shared" si="62"/>
        <v>0</v>
      </c>
      <c r="S508" s="131">
        <v>0</v>
      </c>
      <c r="T508" s="132">
        <f t="shared" si="63"/>
        <v>0</v>
      </c>
      <c r="AR508" s="133" t="s">
        <v>118</v>
      </c>
      <c r="AT508" s="133" t="s">
        <v>113</v>
      </c>
      <c r="AU508" s="133" t="s">
        <v>76</v>
      </c>
      <c r="AY508" s="13" t="s">
        <v>112</v>
      </c>
      <c r="BE508" s="134">
        <f t="shared" si="64"/>
        <v>10560</v>
      </c>
      <c r="BF508" s="134">
        <f t="shared" si="65"/>
        <v>0</v>
      </c>
      <c r="BG508" s="134">
        <f t="shared" si="66"/>
        <v>0</v>
      </c>
      <c r="BH508" s="134">
        <f t="shared" si="67"/>
        <v>0</v>
      </c>
      <c r="BI508" s="134">
        <f t="shared" si="68"/>
        <v>0</v>
      </c>
      <c r="BJ508" s="13" t="s">
        <v>76</v>
      </c>
      <c r="BK508" s="134">
        <f t="shared" si="69"/>
        <v>10560</v>
      </c>
      <c r="BL508" s="13" t="s">
        <v>118</v>
      </c>
      <c r="BM508" s="133" t="s">
        <v>1661</v>
      </c>
    </row>
    <row r="509" spans="2:65" s="1" customFormat="1" ht="24.2" customHeight="1">
      <c r="B509" s="122"/>
      <c r="C509" s="123" t="s">
        <v>1662</v>
      </c>
      <c r="D509" s="123" t="s">
        <v>113</v>
      </c>
      <c r="E509" s="124" t="s">
        <v>1663</v>
      </c>
      <c r="F509" s="125" t="s">
        <v>1664</v>
      </c>
      <c r="G509" s="126" t="s">
        <v>133</v>
      </c>
      <c r="H509" s="199">
        <v>2</v>
      </c>
      <c r="I509" s="128">
        <v>1420</v>
      </c>
      <c r="J509" s="128">
        <f t="shared" si="60"/>
        <v>2840</v>
      </c>
      <c r="K509" s="125" t="s">
        <v>117</v>
      </c>
      <c r="L509" s="25"/>
      <c r="M509" s="129" t="s">
        <v>1</v>
      </c>
      <c r="N509" s="130" t="s">
        <v>34</v>
      </c>
      <c r="O509" s="131">
        <v>0</v>
      </c>
      <c r="P509" s="131">
        <f t="shared" si="61"/>
        <v>0</v>
      </c>
      <c r="Q509" s="131">
        <v>0</v>
      </c>
      <c r="R509" s="131">
        <f t="shared" si="62"/>
        <v>0</v>
      </c>
      <c r="S509" s="131">
        <v>0</v>
      </c>
      <c r="T509" s="132">
        <f t="shared" si="63"/>
        <v>0</v>
      </c>
      <c r="AR509" s="133" t="s">
        <v>118</v>
      </c>
      <c r="AT509" s="133" t="s">
        <v>113</v>
      </c>
      <c r="AU509" s="133" t="s">
        <v>76</v>
      </c>
      <c r="AY509" s="13" t="s">
        <v>112</v>
      </c>
      <c r="BE509" s="134">
        <f t="shared" si="64"/>
        <v>2840</v>
      </c>
      <c r="BF509" s="134">
        <f t="shared" si="65"/>
        <v>0</v>
      </c>
      <c r="BG509" s="134">
        <f t="shared" si="66"/>
        <v>0</v>
      </c>
      <c r="BH509" s="134">
        <f t="shared" si="67"/>
        <v>0</v>
      </c>
      <c r="BI509" s="134">
        <f t="shared" si="68"/>
        <v>0</v>
      </c>
      <c r="BJ509" s="13" t="s">
        <v>76</v>
      </c>
      <c r="BK509" s="134">
        <f t="shared" si="69"/>
        <v>2840</v>
      </c>
      <c r="BL509" s="13" t="s">
        <v>118</v>
      </c>
      <c r="BM509" s="133" t="s">
        <v>1665</v>
      </c>
    </row>
    <row r="510" spans="2:65" s="1" customFormat="1" ht="24.2" customHeight="1">
      <c r="B510" s="122"/>
      <c r="C510" s="123" t="s">
        <v>1666</v>
      </c>
      <c r="D510" s="123" t="s">
        <v>113</v>
      </c>
      <c r="E510" s="124" t="s">
        <v>1667</v>
      </c>
      <c r="F510" s="125" t="s">
        <v>1668</v>
      </c>
      <c r="G510" s="126" t="s">
        <v>133</v>
      </c>
      <c r="H510" s="199">
        <v>2</v>
      </c>
      <c r="I510" s="128">
        <v>1940</v>
      </c>
      <c r="J510" s="128">
        <f t="shared" si="60"/>
        <v>3880</v>
      </c>
      <c r="K510" s="125" t="s">
        <v>117</v>
      </c>
      <c r="L510" s="25"/>
      <c r="M510" s="129" t="s">
        <v>1</v>
      </c>
      <c r="N510" s="130" t="s">
        <v>34</v>
      </c>
      <c r="O510" s="131">
        <v>0</v>
      </c>
      <c r="P510" s="131">
        <f t="shared" si="61"/>
        <v>0</v>
      </c>
      <c r="Q510" s="131">
        <v>0</v>
      </c>
      <c r="R510" s="131">
        <f t="shared" si="62"/>
        <v>0</v>
      </c>
      <c r="S510" s="131">
        <v>0</v>
      </c>
      <c r="T510" s="132">
        <f t="shared" si="63"/>
        <v>0</v>
      </c>
      <c r="AR510" s="133" t="s">
        <v>118</v>
      </c>
      <c r="AT510" s="133" t="s">
        <v>113</v>
      </c>
      <c r="AU510" s="133" t="s">
        <v>76</v>
      </c>
      <c r="AY510" s="13" t="s">
        <v>112</v>
      </c>
      <c r="BE510" s="134">
        <f t="shared" si="64"/>
        <v>3880</v>
      </c>
      <c r="BF510" s="134">
        <f t="shared" si="65"/>
        <v>0</v>
      </c>
      <c r="BG510" s="134">
        <f t="shared" si="66"/>
        <v>0</v>
      </c>
      <c r="BH510" s="134">
        <f t="shared" si="67"/>
        <v>0</v>
      </c>
      <c r="BI510" s="134">
        <f t="shared" si="68"/>
        <v>0</v>
      </c>
      <c r="BJ510" s="13" t="s">
        <v>76</v>
      </c>
      <c r="BK510" s="134">
        <f t="shared" si="69"/>
        <v>3880</v>
      </c>
      <c r="BL510" s="13" t="s">
        <v>118</v>
      </c>
      <c r="BM510" s="133" t="s">
        <v>1669</v>
      </c>
    </row>
    <row r="511" spans="2:65" s="1" customFormat="1" ht="24.2" customHeight="1">
      <c r="B511" s="122"/>
      <c r="C511" s="123" t="s">
        <v>1670</v>
      </c>
      <c r="D511" s="123" t="s">
        <v>113</v>
      </c>
      <c r="E511" s="124" t="s">
        <v>1671</v>
      </c>
      <c r="F511" s="125" t="s">
        <v>1672</v>
      </c>
      <c r="G511" s="126" t="s">
        <v>133</v>
      </c>
      <c r="H511" s="199">
        <v>2</v>
      </c>
      <c r="I511" s="128">
        <v>966</v>
      </c>
      <c r="J511" s="128">
        <f t="shared" si="60"/>
        <v>1932</v>
      </c>
      <c r="K511" s="125" t="s">
        <v>117</v>
      </c>
      <c r="L511" s="25"/>
      <c r="M511" s="129" t="s">
        <v>1</v>
      </c>
      <c r="N511" s="130" t="s">
        <v>34</v>
      </c>
      <c r="O511" s="131">
        <v>0</v>
      </c>
      <c r="P511" s="131">
        <f t="shared" si="61"/>
        <v>0</v>
      </c>
      <c r="Q511" s="131">
        <v>0</v>
      </c>
      <c r="R511" s="131">
        <f t="shared" si="62"/>
        <v>0</v>
      </c>
      <c r="S511" s="131">
        <v>0</v>
      </c>
      <c r="T511" s="132">
        <f t="shared" si="63"/>
        <v>0</v>
      </c>
      <c r="AR511" s="133" t="s">
        <v>118</v>
      </c>
      <c r="AT511" s="133" t="s">
        <v>113</v>
      </c>
      <c r="AU511" s="133" t="s">
        <v>76</v>
      </c>
      <c r="AY511" s="13" t="s">
        <v>112</v>
      </c>
      <c r="BE511" s="134">
        <f t="shared" si="64"/>
        <v>1932</v>
      </c>
      <c r="BF511" s="134">
        <f t="shared" si="65"/>
        <v>0</v>
      </c>
      <c r="BG511" s="134">
        <f t="shared" si="66"/>
        <v>0</v>
      </c>
      <c r="BH511" s="134">
        <f t="shared" si="67"/>
        <v>0</v>
      </c>
      <c r="BI511" s="134">
        <f t="shared" si="68"/>
        <v>0</v>
      </c>
      <c r="BJ511" s="13" t="s">
        <v>76</v>
      </c>
      <c r="BK511" s="134">
        <f t="shared" si="69"/>
        <v>1932</v>
      </c>
      <c r="BL511" s="13" t="s">
        <v>118</v>
      </c>
      <c r="BM511" s="133" t="s">
        <v>1673</v>
      </c>
    </row>
    <row r="512" spans="2:65" s="1" customFormat="1" ht="33" customHeight="1">
      <c r="B512" s="122"/>
      <c r="C512" s="123" t="s">
        <v>1674</v>
      </c>
      <c r="D512" s="123" t="s">
        <v>113</v>
      </c>
      <c r="E512" s="124" t="s">
        <v>1675</v>
      </c>
      <c r="F512" s="125" t="s">
        <v>1676</v>
      </c>
      <c r="G512" s="126" t="s">
        <v>133</v>
      </c>
      <c r="H512" s="199">
        <v>2</v>
      </c>
      <c r="I512" s="128">
        <v>1430</v>
      </c>
      <c r="J512" s="128">
        <f t="shared" si="60"/>
        <v>2860</v>
      </c>
      <c r="K512" s="125" t="s">
        <v>117</v>
      </c>
      <c r="L512" s="25"/>
      <c r="M512" s="129" t="s">
        <v>1</v>
      </c>
      <c r="N512" s="130" t="s">
        <v>34</v>
      </c>
      <c r="O512" s="131">
        <v>0</v>
      </c>
      <c r="P512" s="131">
        <f t="shared" si="61"/>
        <v>0</v>
      </c>
      <c r="Q512" s="131">
        <v>0</v>
      </c>
      <c r="R512" s="131">
        <f t="shared" si="62"/>
        <v>0</v>
      </c>
      <c r="S512" s="131">
        <v>0</v>
      </c>
      <c r="T512" s="132">
        <f t="shared" si="63"/>
        <v>0</v>
      </c>
      <c r="AR512" s="133" t="s">
        <v>118</v>
      </c>
      <c r="AT512" s="133" t="s">
        <v>113</v>
      </c>
      <c r="AU512" s="133" t="s">
        <v>76</v>
      </c>
      <c r="AY512" s="13" t="s">
        <v>112</v>
      </c>
      <c r="BE512" s="134">
        <f t="shared" si="64"/>
        <v>2860</v>
      </c>
      <c r="BF512" s="134">
        <f t="shared" si="65"/>
        <v>0</v>
      </c>
      <c r="BG512" s="134">
        <f t="shared" si="66"/>
        <v>0</v>
      </c>
      <c r="BH512" s="134">
        <f t="shared" si="67"/>
        <v>0</v>
      </c>
      <c r="BI512" s="134">
        <f t="shared" si="68"/>
        <v>0</v>
      </c>
      <c r="BJ512" s="13" t="s">
        <v>76</v>
      </c>
      <c r="BK512" s="134">
        <f t="shared" si="69"/>
        <v>2860</v>
      </c>
      <c r="BL512" s="13" t="s">
        <v>118</v>
      </c>
      <c r="BM512" s="133" t="s">
        <v>1677</v>
      </c>
    </row>
    <row r="513" spans="2:65" s="1" customFormat="1" ht="33" customHeight="1">
      <c r="B513" s="122"/>
      <c r="C513" s="123" t="s">
        <v>1678</v>
      </c>
      <c r="D513" s="123" t="s">
        <v>113</v>
      </c>
      <c r="E513" s="124" t="s">
        <v>1679</v>
      </c>
      <c r="F513" s="125" t="s">
        <v>1680</v>
      </c>
      <c r="G513" s="126" t="s">
        <v>133</v>
      </c>
      <c r="H513" s="199">
        <v>2</v>
      </c>
      <c r="I513" s="128">
        <v>5800</v>
      </c>
      <c r="J513" s="128">
        <f t="shared" si="60"/>
        <v>11600</v>
      </c>
      <c r="K513" s="125" t="s">
        <v>117</v>
      </c>
      <c r="L513" s="25"/>
      <c r="M513" s="129" t="s">
        <v>1</v>
      </c>
      <c r="N513" s="130" t="s">
        <v>34</v>
      </c>
      <c r="O513" s="131">
        <v>0</v>
      </c>
      <c r="P513" s="131">
        <f t="shared" si="61"/>
        <v>0</v>
      </c>
      <c r="Q513" s="131">
        <v>0</v>
      </c>
      <c r="R513" s="131">
        <f t="shared" si="62"/>
        <v>0</v>
      </c>
      <c r="S513" s="131">
        <v>0</v>
      </c>
      <c r="T513" s="132">
        <f t="shared" si="63"/>
        <v>0</v>
      </c>
      <c r="AR513" s="133" t="s">
        <v>118</v>
      </c>
      <c r="AT513" s="133" t="s">
        <v>113</v>
      </c>
      <c r="AU513" s="133" t="s">
        <v>76</v>
      </c>
      <c r="AY513" s="13" t="s">
        <v>112</v>
      </c>
      <c r="BE513" s="134">
        <f t="shared" si="64"/>
        <v>11600</v>
      </c>
      <c r="BF513" s="134">
        <f t="shared" si="65"/>
        <v>0</v>
      </c>
      <c r="BG513" s="134">
        <f t="shared" si="66"/>
        <v>0</v>
      </c>
      <c r="BH513" s="134">
        <f t="shared" si="67"/>
        <v>0</v>
      </c>
      <c r="BI513" s="134">
        <f t="shared" si="68"/>
        <v>0</v>
      </c>
      <c r="BJ513" s="13" t="s">
        <v>76</v>
      </c>
      <c r="BK513" s="134">
        <f t="shared" si="69"/>
        <v>11600</v>
      </c>
      <c r="BL513" s="13" t="s">
        <v>118</v>
      </c>
      <c r="BM513" s="133" t="s">
        <v>1681</v>
      </c>
    </row>
    <row r="514" spans="2:65" s="1" customFormat="1" ht="33" customHeight="1">
      <c r="B514" s="122"/>
      <c r="C514" s="123" t="s">
        <v>1682</v>
      </c>
      <c r="D514" s="123" t="s">
        <v>113</v>
      </c>
      <c r="E514" s="124" t="s">
        <v>1683</v>
      </c>
      <c r="F514" s="125" t="s">
        <v>1684</v>
      </c>
      <c r="G514" s="126" t="s">
        <v>133</v>
      </c>
      <c r="H514" s="199">
        <v>2</v>
      </c>
      <c r="I514" s="128">
        <v>6150</v>
      </c>
      <c r="J514" s="128">
        <f t="shared" si="60"/>
        <v>12300</v>
      </c>
      <c r="K514" s="125" t="s">
        <v>117</v>
      </c>
      <c r="L514" s="25"/>
      <c r="M514" s="129" t="s">
        <v>1</v>
      </c>
      <c r="N514" s="130" t="s">
        <v>34</v>
      </c>
      <c r="O514" s="131">
        <v>0</v>
      </c>
      <c r="P514" s="131">
        <f t="shared" si="61"/>
        <v>0</v>
      </c>
      <c r="Q514" s="131">
        <v>0</v>
      </c>
      <c r="R514" s="131">
        <f t="shared" si="62"/>
        <v>0</v>
      </c>
      <c r="S514" s="131">
        <v>0</v>
      </c>
      <c r="T514" s="132">
        <f t="shared" si="63"/>
        <v>0</v>
      </c>
      <c r="AR514" s="133" t="s">
        <v>118</v>
      </c>
      <c r="AT514" s="133" t="s">
        <v>113</v>
      </c>
      <c r="AU514" s="133" t="s">
        <v>76</v>
      </c>
      <c r="AY514" s="13" t="s">
        <v>112</v>
      </c>
      <c r="BE514" s="134">
        <f t="shared" si="64"/>
        <v>12300</v>
      </c>
      <c r="BF514" s="134">
        <f t="shared" si="65"/>
        <v>0</v>
      </c>
      <c r="BG514" s="134">
        <f t="shared" si="66"/>
        <v>0</v>
      </c>
      <c r="BH514" s="134">
        <f t="shared" si="67"/>
        <v>0</v>
      </c>
      <c r="BI514" s="134">
        <f t="shared" si="68"/>
        <v>0</v>
      </c>
      <c r="BJ514" s="13" t="s">
        <v>76</v>
      </c>
      <c r="BK514" s="134">
        <f t="shared" si="69"/>
        <v>12300</v>
      </c>
      <c r="BL514" s="13" t="s">
        <v>118</v>
      </c>
      <c r="BM514" s="133" t="s">
        <v>1685</v>
      </c>
    </row>
    <row r="515" spans="2:65" s="1" customFormat="1" ht="33" customHeight="1">
      <c r="B515" s="122"/>
      <c r="C515" s="123" t="s">
        <v>1686</v>
      </c>
      <c r="D515" s="123" t="s">
        <v>113</v>
      </c>
      <c r="E515" s="124" t="s">
        <v>1687</v>
      </c>
      <c r="F515" s="125" t="s">
        <v>1688</v>
      </c>
      <c r="G515" s="126" t="s">
        <v>133</v>
      </c>
      <c r="H515" s="199">
        <v>2</v>
      </c>
      <c r="I515" s="128">
        <v>4730</v>
      </c>
      <c r="J515" s="128">
        <f t="shared" si="60"/>
        <v>9460</v>
      </c>
      <c r="K515" s="125" t="s">
        <v>117</v>
      </c>
      <c r="L515" s="25"/>
      <c r="M515" s="129" t="s">
        <v>1</v>
      </c>
      <c r="N515" s="130" t="s">
        <v>34</v>
      </c>
      <c r="O515" s="131">
        <v>0</v>
      </c>
      <c r="P515" s="131">
        <f t="shared" si="61"/>
        <v>0</v>
      </c>
      <c r="Q515" s="131">
        <v>0</v>
      </c>
      <c r="R515" s="131">
        <f t="shared" si="62"/>
        <v>0</v>
      </c>
      <c r="S515" s="131">
        <v>0</v>
      </c>
      <c r="T515" s="132">
        <f t="shared" si="63"/>
        <v>0</v>
      </c>
      <c r="AR515" s="133" t="s">
        <v>118</v>
      </c>
      <c r="AT515" s="133" t="s">
        <v>113</v>
      </c>
      <c r="AU515" s="133" t="s">
        <v>76</v>
      </c>
      <c r="AY515" s="13" t="s">
        <v>112</v>
      </c>
      <c r="BE515" s="134">
        <f t="shared" si="64"/>
        <v>9460</v>
      </c>
      <c r="BF515" s="134">
        <f t="shared" si="65"/>
        <v>0</v>
      </c>
      <c r="BG515" s="134">
        <f t="shared" si="66"/>
        <v>0</v>
      </c>
      <c r="BH515" s="134">
        <f t="shared" si="67"/>
        <v>0</v>
      </c>
      <c r="BI515" s="134">
        <f t="shared" si="68"/>
        <v>0</v>
      </c>
      <c r="BJ515" s="13" t="s">
        <v>76</v>
      </c>
      <c r="BK515" s="134">
        <f t="shared" si="69"/>
        <v>9460</v>
      </c>
      <c r="BL515" s="13" t="s">
        <v>118</v>
      </c>
      <c r="BM515" s="133" t="s">
        <v>1689</v>
      </c>
    </row>
    <row r="516" spans="2:65" s="1" customFormat="1" ht="33" customHeight="1">
      <c r="B516" s="122"/>
      <c r="C516" s="123" t="s">
        <v>1690</v>
      </c>
      <c r="D516" s="123" t="s">
        <v>113</v>
      </c>
      <c r="E516" s="124" t="s">
        <v>1691</v>
      </c>
      <c r="F516" s="125" t="s">
        <v>1692</v>
      </c>
      <c r="G516" s="126" t="s">
        <v>133</v>
      </c>
      <c r="H516" s="199">
        <v>2</v>
      </c>
      <c r="I516" s="128">
        <v>3550</v>
      </c>
      <c r="J516" s="128">
        <f t="shared" si="60"/>
        <v>7100</v>
      </c>
      <c r="K516" s="125" t="s">
        <v>117</v>
      </c>
      <c r="L516" s="25"/>
      <c r="M516" s="129" t="s">
        <v>1</v>
      </c>
      <c r="N516" s="130" t="s">
        <v>34</v>
      </c>
      <c r="O516" s="131">
        <v>0</v>
      </c>
      <c r="P516" s="131">
        <f t="shared" si="61"/>
        <v>0</v>
      </c>
      <c r="Q516" s="131">
        <v>0</v>
      </c>
      <c r="R516" s="131">
        <f t="shared" si="62"/>
        <v>0</v>
      </c>
      <c r="S516" s="131">
        <v>0</v>
      </c>
      <c r="T516" s="132">
        <f t="shared" si="63"/>
        <v>0</v>
      </c>
      <c r="AR516" s="133" t="s">
        <v>118</v>
      </c>
      <c r="AT516" s="133" t="s">
        <v>113</v>
      </c>
      <c r="AU516" s="133" t="s">
        <v>76</v>
      </c>
      <c r="AY516" s="13" t="s">
        <v>112</v>
      </c>
      <c r="BE516" s="134">
        <f t="shared" si="64"/>
        <v>7100</v>
      </c>
      <c r="BF516" s="134">
        <f t="shared" si="65"/>
        <v>0</v>
      </c>
      <c r="BG516" s="134">
        <f t="shared" si="66"/>
        <v>0</v>
      </c>
      <c r="BH516" s="134">
        <f t="shared" si="67"/>
        <v>0</v>
      </c>
      <c r="BI516" s="134">
        <f t="shared" si="68"/>
        <v>0</v>
      </c>
      <c r="BJ516" s="13" t="s">
        <v>76</v>
      </c>
      <c r="BK516" s="134">
        <f t="shared" si="69"/>
        <v>7100</v>
      </c>
      <c r="BL516" s="13" t="s">
        <v>118</v>
      </c>
      <c r="BM516" s="133" t="s">
        <v>1693</v>
      </c>
    </row>
    <row r="517" spans="2:65" s="1" customFormat="1" ht="33" customHeight="1">
      <c r="B517" s="122"/>
      <c r="C517" s="123" t="s">
        <v>1694</v>
      </c>
      <c r="D517" s="123" t="s">
        <v>113</v>
      </c>
      <c r="E517" s="124" t="s">
        <v>1695</v>
      </c>
      <c r="F517" s="125" t="s">
        <v>1696</v>
      </c>
      <c r="G517" s="126" t="s">
        <v>133</v>
      </c>
      <c r="H517" s="199">
        <v>2</v>
      </c>
      <c r="I517" s="128">
        <v>5250</v>
      </c>
      <c r="J517" s="128">
        <f t="shared" si="60"/>
        <v>10500</v>
      </c>
      <c r="K517" s="125" t="s">
        <v>117</v>
      </c>
      <c r="L517" s="25"/>
      <c r="M517" s="129" t="s">
        <v>1</v>
      </c>
      <c r="N517" s="130" t="s">
        <v>34</v>
      </c>
      <c r="O517" s="131">
        <v>0</v>
      </c>
      <c r="P517" s="131">
        <f t="shared" si="61"/>
        <v>0</v>
      </c>
      <c r="Q517" s="131">
        <v>0</v>
      </c>
      <c r="R517" s="131">
        <f t="shared" si="62"/>
        <v>0</v>
      </c>
      <c r="S517" s="131">
        <v>0</v>
      </c>
      <c r="T517" s="132">
        <f t="shared" si="63"/>
        <v>0</v>
      </c>
      <c r="AR517" s="133" t="s">
        <v>118</v>
      </c>
      <c r="AT517" s="133" t="s">
        <v>113</v>
      </c>
      <c r="AU517" s="133" t="s">
        <v>76</v>
      </c>
      <c r="AY517" s="13" t="s">
        <v>112</v>
      </c>
      <c r="BE517" s="134">
        <f t="shared" si="64"/>
        <v>10500</v>
      </c>
      <c r="BF517" s="134">
        <f t="shared" si="65"/>
        <v>0</v>
      </c>
      <c r="BG517" s="134">
        <f t="shared" si="66"/>
        <v>0</v>
      </c>
      <c r="BH517" s="134">
        <f t="shared" si="67"/>
        <v>0</v>
      </c>
      <c r="BI517" s="134">
        <f t="shared" si="68"/>
        <v>0</v>
      </c>
      <c r="BJ517" s="13" t="s">
        <v>76</v>
      </c>
      <c r="BK517" s="134">
        <f t="shared" si="69"/>
        <v>10500</v>
      </c>
      <c r="BL517" s="13" t="s">
        <v>118</v>
      </c>
      <c r="BM517" s="133" t="s">
        <v>1697</v>
      </c>
    </row>
    <row r="518" spans="2:65" s="1" customFormat="1" ht="33" customHeight="1">
      <c r="B518" s="122"/>
      <c r="C518" s="123" t="s">
        <v>1698</v>
      </c>
      <c r="D518" s="123" t="s">
        <v>113</v>
      </c>
      <c r="E518" s="124" t="s">
        <v>1699</v>
      </c>
      <c r="F518" s="125" t="s">
        <v>1700</v>
      </c>
      <c r="G518" s="126" t="s">
        <v>133</v>
      </c>
      <c r="H518" s="199">
        <v>2</v>
      </c>
      <c r="I518" s="128">
        <v>8560</v>
      </c>
      <c r="J518" s="128">
        <f t="shared" si="60"/>
        <v>17120</v>
      </c>
      <c r="K518" s="125" t="s">
        <v>117</v>
      </c>
      <c r="L518" s="25"/>
      <c r="M518" s="129" t="s">
        <v>1</v>
      </c>
      <c r="N518" s="130" t="s">
        <v>34</v>
      </c>
      <c r="O518" s="131">
        <v>0</v>
      </c>
      <c r="P518" s="131">
        <f t="shared" si="61"/>
        <v>0</v>
      </c>
      <c r="Q518" s="131">
        <v>0</v>
      </c>
      <c r="R518" s="131">
        <f t="shared" si="62"/>
        <v>0</v>
      </c>
      <c r="S518" s="131">
        <v>0</v>
      </c>
      <c r="T518" s="132">
        <f t="shared" si="63"/>
        <v>0</v>
      </c>
      <c r="AR518" s="133" t="s">
        <v>118</v>
      </c>
      <c r="AT518" s="133" t="s">
        <v>113</v>
      </c>
      <c r="AU518" s="133" t="s">
        <v>76</v>
      </c>
      <c r="AY518" s="13" t="s">
        <v>112</v>
      </c>
      <c r="BE518" s="134">
        <f t="shared" si="64"/>
        <v>17120</v>
      </c>
      <c r="BF518" s="134">
        <f t="shared" si="65"/>
        <v>0</v>
      </c>
      <c r="BG518" s="134">
        <f t="shared" si="66"/>
        <v>0</v>
      </c>
      <c r="BH518" s="134">
        <f t="shared" si="67"/>
        <v>0</v>
      </c>
      <c r="BI518" s="134">
        <f t="shared" si="68"/>
        <v>0</v>
      </c>
      <c r="BJ518" s="13" t="s">
        <v>76</v>
      </c>
      <c r="BK518" s="134">
        <f t="shared" si="69"/>
        <v>17120</v>
      </c>
      <c r="BL518" s="13" t="s">
        <v>118</v>
      </c>
      <c r="BM518" s="133" t="s">
        <v>1701</v>
      </c>
    </row>
    <row r="519" spans="2:65" s="1" customFormat="1" ht="33" customHeight="1">
      <c r="B519" s="122"/>
      <c r="C519" s="123" t="s">
        <v>1702</v>
      </c>
      <c r="D519" s="123" t="s">
        <v>113</v>
      </c>
      <c r="E519" s="124" t="s">
        <v>1703</v>
      </c>
      <c r="F519" s="125" t="s">
        <v>1704</v>
      </c>
      <c r="G519" s="126" t="s">
        <v>133</v>
      </c>
      <c r="H519" s="199">
        <v>2</v>
      </c>
      <c r="I519" s="128">
        <v>6670</v>
      </c>
      <c r="J519" s="128">
        <f t="shared" si="60"/>
        <v>13340</v>
      </c>
      <c r="K519" s="125" t="s">
        <v>117</v>
      </c>
      <c r="L519" s="25"/>
      <c r="M519" s="129" t="s">
        <v>1</v>
      </c>
      <c r="N519" s="130" t="s">
        <v>34</v>
      </c>
      <c r="O519" s="131">
        <v>0</v>
      </c>
      <c r="P519" s="131">
        <f t="shared" si="61"/>
        <v>0</v>
      </c>
      <c r="Q519" s="131">
        <v>0</v>
      </c>
      <c r="R519" s="131">
        <f t="shared" si="62"/>
        <v>0</v>
      </c>
      <c r="S519" s="131">
        <v>0</v>
      </c>
      <c r="T519" s="132">
        <f t="shared" si="63"/>
        <v>0</v>
      </c>
      <c r="AR519" s="133" t="s">
        <v>118</v>
      </c>
      <c r="AT519" s="133" t="s">
        <v>113</v>
      </c>
      <c r="AU519" s="133" t="s">
        <v>76</v>
      </c>
      <c r="AY519" s="13" t="s">
        <v>112</v>
      </c>
      <c r="BE519" s="134">
        <f t="shared" si="64"/>
        <v>13340</v>
      </c>
      <c r="BF519" s="134">
        <f t="shared" si="65"/>
        <v>0</v>
      </c>
      <c r="BG519" s="134">
        <f t="shared" si="66"/>
        <v>0</v>
      </c>
      <c r="BH519" s="134">
        <f t="shared" si="67"/>
        <v>0</v>
      </c>
      <c r="BI519" s="134">
        <f t="shared" si="68"/>
        <v>0</v>
      </c>
      <c r="BJ519" s="13" t="s">
        <v>76</v>
      </c>
      <c r="BK519" s="134">
        <f t="shared" si="69"/>
        <v>13340</v>
      </c>
      <c r="BL519" s="13" t="s">
        <v>118</v>
      </c>
      <c r="BM519" s="133" t="s">
        <v>1705</v>
      </c>
    </row>
    <row r="520" spans="2:65" s="1" customFormat="1" ht="21.75" customHeight="1">
      <c r="B520" s="122"/>
      <c r="C520" s="123" t="s">
        <v>1706</v>
      </c>
      <c r="D520" s="123" t="s">
        <v>113</v>
      </c>
      <c r="E520" s="124" t="s">
        <v>1707</v>
      </c>
      <c r="F520" s="125" t="s">
        <v>1708</v>
      </c>
      <c r="G520" s="126" t="s">
        <v>133</v>
      </c>
      <c r="H520" s="199">
        <v>2</v>
      </c>
      <c r="I520" s="128">
        <v>2100</v>
      </c>
      <c r="J520" s="128">
        <f t="shared" si="60"/>
        <v>4200</v>
      </c>
      <c r="K520" s="125" t="s">
        <v>117</v>
      </c>
      <c r="L520" s="25"/>
      <c r="M520" s="129" t="s">
        <v>1</v>
      </c>
      <c r="N520" s="130" t="s">
        <v>34</v>
      </c>
      <c r="O520" s="131">
        <v>0</v>
      </c>
      <c r="P520" s="131">
        <f t="shared" si="61"/>
        <v>0</v>
      </c>
      <c r="Q520" s="131">
        <v>0</v>
      </c>
      <c r="R520" s="131">
        <f t="shared" si="62"/>
        <v>0</v>
      </c>
      <c r="S520" s="131">
        <v>0</v>
      </c>
      <c r="T520" s="132">
        <f t="shared" si="63"/>
        <v>0</v>
      </c>
      <c r="AR520" s="133" t="s">
        <v>118</v>
      </c>
      <c r="AT520" s="133" t="s">
        <v>113</v>
      </c>
      <c r="AU520" s="133" t="s">
        <v>76</v>
      </c>
      <c r="AY520" s="13" t="s">
        <v>112</v>
      </c>
      <c r="BE520" s="134">
        <f t="shared" si="64"/>
        <v>4200</v>
      </c>
      <c r="BF520" s="134">
        <f t="shared" si="65"/>
        <v>0</v>
      </c>
      <c r="BG520" s="134">
        <f t="shared" si="66"/>
        <v>0</v>
      </c>
      <c r="BH520" s="134">
        <f t="shared" si="67"/>
        <v>0</v>
      </c>
      <c r="BI520" s="134">
        <f t="shared" si="68"/>
        <v>0</v>
      </c>
      <c r="BJ520" s="13" t="s">
        <v>76</v>
      </c>
      <c r="BK520" s="134">
        <f t="shared" si="69"/>
        <v>4200</v>
      </c>
      <c r="BL520" s="13" t="s">
        <v>118</v>
      </c>
      <c r="BM520" s="133" t="s">
        <v>1709</v>
      </c>
    </row>
    <row r="521" spans="2:65" s="1" customFormat="1" ht="24.2" customHeight="1">
      <c r="B521" s="122"/>
      <c r="C521" s="123" t="s">
        <v>1710</v>
      </c>
      <c r="D521" s="123" t="s">
        <v>113</v>
      </c>
      <c r="E521" s="124" t="s">
        <v>1711</v>
      </c>
      <c r="F521" s="125" t="s">
        <v>1712</v>
      </c>
      <c r="G521" s="126" t="s">
        <v>133</v>
      </c>
      <c r="H521" s="199">
        <v>2</v>
      </c>
      <c r="I521" s="128">
        <v>5020</v>
      </c>
      <c r="J521" s="128">
        <f t="shared" si="60"/>
        <v>10040</v>
      </c>
      <c r="K521" s="125" t="s">
        <v>117</v>
      </c>
      <c r="L521" s="25"/>
      <c r="M521" s="129" t="s">
        <v>1</v>
      </c>
      <c r="N521" s="130" t="s">
        <v>34</v>
      </c>
      <c r="O521" s="131">
        <v>0</v>
      </c>
      <c r="P521" s="131">
        <f t="shared" si="61"/>
        <v>0</v>
      </c>
      <c r="Q521" s="131">
        <v>0</v>
      </c>
      <c r="R521" s="131">
        <f t="shared" si="62"/>
        <v>0</v>
      </c>
      <c r="S521" s="131">
        <v>0</v>
      </c>
      <c r="T521" s="132">
        <f t="shared" si="63"/>
        <v>0</v>
      </c>
      <c r="AR521" s="133" t="s">
        <v>118</v>
      </c>
      <c r="AT521" s="133" t="s">
        <v>113</v>
      </c>
      <c r="AU521" s="133" t="s">
        <v>76</v>
      </c>
      <c r="AY521" s="13" t="s">
        <v>112</v>
      </c>
      <c r="BE521" s="134">
        <f t="shared" si="64"/>
        <v>10040</v>
      </c>
      <c r="BF521" s="134">
        <f t="shared" si="65"/>
        <v>0</v>
      </c>
      <c r="BG521" s="134">
        <f t="shared" si="66"/>
        <v>0</v>
      </c>
      <c r="BH521" s="134">
        <f t="shared" si="67"/>
        <v>0</v>
      </c>
      <c r="BI521" s="134">
        <f t="shared" si="68"/>
        <v>0</v>
      </c>
      <c r="BJ521" s="13" t="s">
        <v>76</v>
      </c>
      <c r="BK521" s="134">
        <f t="shared" si="69"/>
        <v>10040</v>
      </c>
      <c r="BL521" s="13" t="s">
        <v>118</v>
      </c>
      <c r="BM521" s="133" t="s">
        <v>1713</v>
      </c>
    </row>
    <row r="522" spans="2:65" s="1" customFormat="1" ht="24.2" customHeight="1">
      <c r="B522" s="122"/>
      <c r="C522" s="123" t="s">
        <v>1714</v>
      </c>
      <c r="D522" s="123" t="s">
        <v>113</v>
      </c>
      <c r="E522" s="124" t="s">
        <v>1715</v>
      </c>
      <c r="F522" s="125" t="s">
        <v>1716</v>
      </c>
      <c r="G522" s="126" t="s">
        <v>133</v>
      </c>
      <c r="H522" s="199">
        <v>2</v>
      </c>
      <c r="I522" s="128">
        <v>3620</v>
      </c>
      <c r="J522" s="128">
        <f t="shared" si="60"/>
        <v>7240</v>
      </c>
      <c r="K522" s="125" t="s">
        <v>117</v>
      </c>
      <c r="L522" s="25"/>
      <c r="M522" s="129" t="s">
        <v>1</v>
      </c>
      <c r="N522" s="130" t="s">
        <v>34</v>
      </c>
      <c r="O522" s="131">
        <v>0</v>
      </c>
      <c r="P522" s="131">
        <f t="shared" si="61"/>
        <v>0</v>
      </c>
      <c r="Q522" s="131">
        <v>0</v>
      </c>
      <c r="R522" s="131">
        <f t="shared" si="62"/>
        <v>0</v>
      </c>
      <c r="S522" s="131">
        <v>0</v>
      </c>
      <c r="T522" s="132">
        <f t="shared" si="63"/>
        <v>0</v>
      </c>
      <c r="AR522" s="133" t="s">
        <v>118</v>
      </c>
      <c r="AT522" s="133" t="s">
        <v>113</v>
      </c>
      <c r="AU522" s="133" t="s">
        <v>76</v>
      </c>
      <c r="AY522" s="13" t="s">
        <v>112</v>
      </c>
      <c r="BE522" s="134">
        <f t="shared" si="64"/>
        <v>7240</v>
      </c>
      <c r="BF522" s="134">
        <f t="shared" si="65"/>
        <v>0</v>
      </c>
      <c r="BG522" s="134">
        <f t="shared" si="66"/>
        <v>0</v>
      </c>
      <c r="BH522" s="134">
        <f t="shared" si="67"/>
        <v>0</v>
      </c>
      <c r="BI522" s="134">
        <f t="shared" si="68"/>
        <v>0</v>
      </c>
      <c r="BJ522" s="13" t="s">
        <v>76</v>
      </c>
      <c r="BK522" s="134">
        <f t="shared" si="69"/>
        <v>7240</v>
      </c>
      <c r="BL522" s="13" t="s">
        <v>118</v>
      </c>
      <c r="BM522" s="133" t="s">
        <v>1717</v>
      </c>
    </row>
    <row r="523" spans="2:65" s="1" customFormat="1" ht="24.2" customHeight="1">
      <c r="B523" s="122"/>
      <c r="C523" s="123" t="s">
        <v>1718</v>
      </c>
      <c r="D523" s="123" t="s">
        <v>113</v>
      </c>
      <c r="E523" s="124" t="s">
        <v>1719</v>
      </c>
      <c r="F523" s="125" t="s">
        <v>1720</v>
      </c>
      <c r="G523" s="126" t="s">
        <v>116</v>
      </c>
      <c r="H523" s="200">
        <v>50</v>
      </c>
      <c r="I523" s="128">
        <v>38.6</v>
      </c>
      <c r="J523" s="128">
        <f t="shared" si="60"/>
        <v>1930</v>
      </c>
      <c r="K523" s="125" t="s">
        <v>117</v>
      </c>
      <c r="L523" s="25"/>
      <c r="M523" s="129" t="s">
        <v>1</v>
      </c>
      <c r="N523" s="130" t="s">
        <v>34</v>
      </c>
      <c r="O523" s="131">
        <v>0</v>
      </c>
      <c r="P523" s="131">
        <f t="shared" si="61"/>
        <v>0</v>
      </c>
      <c r="Q523" s="131">
        <v>0</v>
      </c>
      <c r="R523" s="131">
        <f t="shared" si="62"/>
        <v>0</v>
      </c>
      <c r="S523" s="131">
        <v>0</v>
      </c>
      <c r="T523" s="132">
        <f t="shared" si="63"/>
        <v>0</v>
      </c>
      <c r="AR523" s="133" t="s">
        <v>118</v>
      </c>
      <c r="AT523" s="133" t="s">
        <v>113</v>
      </c>
      <c r="AU523" s="133" t="s">
        <v>76</v>
      </c>
      <c r="AY523" s="13" t="s">
        <v>112</v>
      </c>
      <c r="BE523" s="134">
        <f t="shared" si="64"/>
        <v>1930</v>
      </c>
      <c r="BF523" s="134">
        <f t="shared" si="65"/>
        <v>0</v>
      </c>
      <c r="BG523" s="134">
        <f t="shared" si="66"/>
        <v>0</v>
      </c>
      <c r="BH523" s="134">
        <f t="shared" si="67"/>
        <v>0</v>
      </c>
      <c r="BI523" s="134">
        <f t="shared" si="68"/>
        <v>0</v>
      </c>
      <c r="BJ523" s="13" t="s">
        <v>76</v>
      </c>
      <c r="BK523" s="134">
        <f t="shared" si="69"/>
        <v>1930</v>
      </c>
      <c r="BL523" s="13" t="s">
        <v>118</v>
      </c>
      <c r="BM523" s="133" t="s">
        <v>1721</v>
      </c>
    </row>
    <row r="524" spans="2:65" s="1" customFormat="1" ht="16.5" customHeight="1">
      <c r="B524" s="122"/>
      <c r="C524" s="123" t="s">
        <v>1722</v>
      </c>
      <c r="D524" s="123" t="s">
        <v>113</v>
      </c>
      <c r="E524" s="124" t="s">
        <v>1723</v>
      </c>
      <c r="F524" s="125" t="s">
        <v>1724</v>
      </c>
      <c r="G524" s="126" t="s">
        <v>133</v>
      </c>
      <c r="H524" s="199">
        <v>2</v>
      </c>
      <c r="I524" s="128">
        <v>2300</v>
      </c>
      <c r="J524" s="128">
        <f t="shared" si="60"/>
        <v>4600</v>
      </c>
      <c r="K524" s="125" t="s">
        <v>117</v>
      </c>
      <c r="L524" s="25"/>
      <c r="M524" s="129" t="s">
        <v>1</v>
      </c>
      <c r="N524" s="130" t="s">
        <v>34</v>
      </c>
      <c r="O524" s="131">
        <v>0</v>
      </c>
      <c r="P524" s="131">
        <f t="shared" si="61"/>
        <v>0</v>
      </c>
      <c r="Q524" s="131">
        <v>0</v>
      </c>
      <c r="R524" s="131">
        <f t="shared" si="62"/>
        <v>0</v>
      </c>
      <c r="S524" s="131">
        <v>0</v>
      </c>
      <c r="T524" s="132">
        <f t="shared" si="63"/>
        <v>0</v>
      </c>
      <c r="AR524" s="133" t="s">
        <v>118</v>
      </c>
      <c r="AT524" s="133" t="s">
        <v>113</v>
      </c>
      <c r="AU524" s="133" t="s">
        <v>76</v>
      </c>
      <c r="AY524" s="13" t="s">
        <v>112</v>
      </c>
      <c r="BE524" s="134">
        <f t="shared" si="64"/>
        <v>4600</v>
      </c>
      <c r="BF524" s="134">
        <f t="shared" si="65"/>
        <v>0</v>
      </c>
      <c r="BG524" s="134">
        <f t="shared" si="66"/>
        <v>0</v>
      </c>
      <c r="BH524" s="134">
        <f t="shared" si="67"/>
        <v>0</v>
      </c>
      <c r="BI524" s="134">
        <f t="shared" si="68"/>
        <v>0</v>
      </c>
      <c r="BJ524" s="13" t="s">
        <v>76</v>
      </c>
      <c r="BK524" s="134">
        <f t="shared" si="69"/>
        <v>4600</v>
      </c>
      <c r="BL524" s="13" t="s">
        <v>118</v>
      </c>
      <c r="BM524" s="133" t="s">
        <v>1725</v>
      </c>
    </row>
    <row r="525" spans="2:65" s="1" customFormat="1" ht="16.5" customHeight="1">
      <c r="B525" s="122"/>
      <c r="C525" s="123" t="s">
        <v>1726</v>
      </c>
      <c r="D525" s="123" t="s">
        <v>113</v>
      </c>
      <c r="E525" s="124" t="s">
        <v>1727</v>
      </c>
      <c r="F525" s="125" t="s">
        <v>1728</v>
      </c>
      <c r="G525" s="126" t="s">
        <v>133</v>
      </c>
      <c r="H525" s="199">
        <v>2</v>
      </c>
      <c r="I525" s="128">
        <v>2270</v>
      </c>
      <c r="J525" s="128">
        <f t="shared" si="60"/>
        <v>4540</v>
      </c>
      <c r="K525" s="125" t="s">
        <v>117</v>
      </c>
      <c r="L525" s="25"/>
      <c r="M525" s="129" t="s">
        <v>1</v>
      </c>
      <c r="N525" s="130" t="s">
        <v>34</v>
      </c>
      <c r="O525" s="131">
        <v>0</v>
      </c>
      <c r="P525" s="131">
        <f t="shared" si="61"/>
        <v>0</v>
      </c>
      <c r="Q525" s="131">
        <v>0</v>
      </c>
      <c r="R525" s="131">
        <f t="shared" si="62"/>
        <v>0</v>
      </c>
      <c r="S525" s="131">
        <v>0</v>
      </c>
      <c r="T525" s="132">
        <f t="shared" si="63"/>
        <v>0</v>
      </c>
      <c r="AR525" s="133" t="s">
        <v>118</v>
      </c>
      <c r="AT525" s="133" t="s">
        <v>113</v>
      </c>
      <c r="AU525" s="133" t="s">
        <v>76</v>
      </c>
      <c r="AY525" s="13" t="s">
        <v>112</v>
      </c>
      <c r="BE525" s="134">
        <f t="shared" si="64"/>
        <v>4540</v>
      </c>
      <c r="BF525" s="134">
        <f t="shared" si="65"/>
        <v>0</v>
      </c>
      <c r="BG525" s="134">
        <f t="shared" si="66"/>
        <v>0</v>
      </c>
      <c r="BH525" s="134">
        <f t="shared" si="67"/>
        <v>0</v>
      </c>
      <c r="BI525" s="134">
        <f t="shared" si="68"/>
        <v>0</v>
      </c>
      <c r="BJ525" s="13" t="s">
        <v>76</v>
      </c>
      <c r="BK525" s="134">
        <f t="shared" si="69"/>
        <v>4540</v>
      </c>
      <c r="BL525" s="13" t="s">
        <v>118</v>
      </c>
      <c r="BM525" s="133" t="s">
        <v>1729</v>
      </c>
    </row>
    <row r="526" spans="2:65" s="1" customFormat="1" ht="24.2" customHeight="1">
      <c r="B526" s="122"/>
      <c r="C526" s="123" t="s">
        <v>1730</v>
      </c>
      <c r="D526" s="123" t="s">
        <v>113</v>
      </c>
      <c r="E526" s="124" t="s">
        <v>1731</v>
      </c>
      <c r="F526" s="125" t="s">
        <v>1732</v>
      </c>
      <c r="G526" s="126" t="s">
        <v>133</v>
      </c>
      <c r="H526" s="199">
        <v>2</v>
      </c>
      <c r="I526" s="128">
        <v>27100</v>
      </c>
      <c r="J526" s="128">
        <f t="shared" si="60"/>
        <v>54200</v>
      </c>
      <c r="K526" s="125" t="s">
        <v>117</v>
      </c>
      <c r="L526" s="25"/>
      <c r="M526" s="129" t="s">
        <v>1</v>
      </c>
      <c r="N526" s="130" t="s">
        <v>34</v>
      </c>
      <c r="O526" s="131">
        <v>0</v>
      </c>
      <c r="P526" s="131">
        <f t="shared" si="61"/>
        <v>0</v>
      </c>
      <c r="Q526" s="131">
        <v>0</v>
      </c>
      <c r="R526" s="131">
        <f t="shared" si="62"/>
        <v>0</v>
      </c>
      <c r="S526" s="131">
        <v>0</v>
      </c>
      <c r="T526" s="132">
        <f t="shared" si="63"/>
        <v>0</v>
      </c>
      <c r="AR526" s="133" t="s">
        <v>118</v>
      </c>
      <c r="AT526" s="133" t="s">
        <v>113</v>
      </c>
      <c r="AU526" s="133" t="s">
        <v>76</v>
      </c>
      <c r="AY526" s="13" t="s">
        <v>112</v>
      </c>
      <c r="BE526" s="134">
        <f t="shared" si="64"/>
        <v>54200</v>
      </c>
      <c r="BF526" s="134">
        <f t="shared" si="65"/>
        <v>0</v>
      </c>
      <c r="BG526" s="134">
        <f t="shared" si="66"/>
        <v>0</v>
      </c>
      <c r="BH526" s="134">
        <f t="shared" si="67"/>
        <v>0</v>
      </c>
      <c r="BI526" s="134">
        <f t="shared" si="68"/>
        <v>0</v>
      </c>
      <c r="BJ526" s="13" t="s">
        <v>76</v>
      </c>
      <c r="BK526" s="134">
        <f t="shared" si="69"/>
        <v>54200</v>
      </c>
      <c r="BL526" s="13" t="s">
        <v>118</v>
      </c>
      <c r="BM526" s="133" t="s">
        <v>1733</v>
      </c>
    </row>
    <row r="527" spans="2:65" s="1" customFormat="1" ht="24.2" customHeight="1">
      <c r="B527" s="122"/>
      <c r="C527" s="123" t="s">
        <v>1734</v>
      </c>
      <c r="D527" s="123" t="s">
        <v>113</v>
      </c>
      <c r="E527" s="124" t="s">
        <v>1735</v>
      </c>
      <c r="F527" s="125" t="s">
        <v>1736</v>
      </c>
      <c r="G527" s="126" t="s">
        <v>133</v>
      </c>
      <c r="H527" s="199">
        <v>2</v>
      </c>
      <c r="I527" s="128">
        <v>16400</v>
      </c>
      <c r="J527" s="128">
        <f t="shared" si="60"/>
        <v>32800</v>
      </c>
      <c r="K527" s="125" t="s">
        <v>117</v>
      </c>
      <c r="L527" s="25"/>
      <c r="M527" s="129" t="s">
        <v>1</v>
      </c>
      <c r="N527" s="130" t="s">
        <v>34</v>
      </c>
      <c r="O527" s="131">
        <v>0</v>
      </c>
      <c r="P527" s="131">
        <f t="shared" si="61"/>
        <v>0</v>
      </c>
      <c r="Q527" s="131">
        <v>0</v>
      </c>
      <c r="R527" s="131">
        <f t="shared" si="62"/>
        <v>0</v>
      </c>
      <c r="S527" s="131">
        <v>0</v>
      </c>
      <c r="T527" s="132">
        <f t="shared" si="63"/>
        <v>0</v>
      </c>
      <c r="AR527" s="133" t="s">
        <v>118</v>
      </c>
      <c r="AT527" s="133" t="s">
        <v>113</v>
      </c>
      <c r="AU527" s="133" t="s">
        <v>76</v>
      </c>
      <c r="AY527" s="13" t="s">
        <v>112</v>
      </c>
      <c r="BE527" s="134">
        <f t="shared" si="64"/>
        <v>32800</v>
      </c>
      <c r="BF527" s="134">
        <f t="shared" si="65"/>
        <v>0</v>
      </c>
      <c r="BG527" s="134">
        <f t="shared" si="66"/>
        <v>0</v>
      </c>
      <c r="BH527" s="134">
        <f t="shared" si="67"/>
        <v>0</v>
      </c>
      <c r="BI527" s="134">
        <f t="shared" si="68"/>
        <v>0</v>
      </c>
      <c r="BJ527" s="13" t="s">
        <v>76</v>
      </c>
      <c r="BK527" s="134">
        <f t="shared" si="69"/>
        <v>32800</v>
      </c>
      <c r="BL527" s="13" t="s">
        <v>118</v>
      </c>
      <c r="BM527" s="133" t="s">
        <v>1737</v>
      </c>
    </row>
    <row r="528" spans="2:65" s="1" customFormat="1" ht="24.2" customHeight="1">
      <c r="B528" s="122"/>
      <c r="C528" s="123" t="s">
        <v>1738</v>
      </c>
      <c r="D528" s="123" t="s">
        <v>113</v>
      </c>
      <c r="E528" s="124" t="s">
        <v>1739</v>
      </c>
      <c r="F528" s="125" t="s">
        <v>1740</v>
      </c>
      <c r="G528" s="126" t="s">
        <v>133</v>
      </c>
      <c r="H528" s="199">
        <v>2</v>
      </c>
      <c r="I528" s="128">
        <v>18300</v>
      </c>
      <c r="J528" s="128">
        <f t="shared" si="60"/>
        <v>36600</v>
      </c>
      <c r="K528" s="125" t="s">
        <v>117</v>
      </c>
      <c r="L528" s="25"/>
      <c r="M528" s="129" t="s">
        <v>1</v>
      </c>
      <c r="N528" s="130" t="s">
        <v>34</v>
      </c>
      <c r="O528" s="131">
        <v>0</v>
      </c>
      <c r="P528" s="131">
        <f t="shared" si="61"/>
        <v>0</v>
      </c>
      <c r="Q528" s="131">
        <v>0</v>
      </c>
      <c r="R528" s="131">
        <f t="shared" si="62"/>
        <v>0</v>
      </c>
      <c r="S528" s="131">
        <v>0</v>
      </c>
      <c r="T528" s="132">
        <f t="shared" si="63"/>
        <v>0</v>
      </c>
      <c r="AR528" s="133" t="s">
        <v>118</v>
      </c>
      <c r="AT528" s="133" t="s">
        <v>113</v>
      </c>
      <c r="AU528" s="133" t="s">
        <v>76</v>
      </c>
      <c r="AY528" s="13" t="s">
        <v>112</v>
      </c>
      <c r="BE528" s="134">
        <f t="shared" si="64"/>
        <v>36600</v>
      </c>
      <c r="BF528" s="134">
        <f t="shared" si="65"/>
        <v>0</v>
      </c>
      <c r="BG528" s="134">
        <f t="shared" si="66"/>
        <v>0</v>
      </c>
      <c r="BH528" s="134">
        <f t="shared" si="67"/>
        <v>0</v>
      </c>
      <c r="BI528" s="134">
        <f t="shared" si="68"/>
        <v>0</v>
      </c>
      <c r="BJ528" s="13" t="s">
        <v>76</v>
      </c>
      <c r="BK528" s="134">
        <f t="shared" si="69"/>
        <v>36600</v>
      </c>
      <c r="BL528" s="13" t="s">
        <v>118</v>
      </c>
      <c r="BM528" s="133" t="s">
        <v>1741</v>
      </c>
    </row>
    <row r="529" spans="2:65" s="1" customFormat="1" ht="37.9" customHeight="1">
      <c r="B529" s="122"/>
      <c r="C529" s="123" t="s">
        <v>1742</v>
      </c>
      <c r="D529" s="123" t="s">
        <v>113</v>
      </c>
      <c r="E529" s="124" t="s">
        <v>1743</v>
      </c>
      <c r="F529" s="125" t="s">
        <v>1744</v>
      </c>
      <c r="G529" s="126" t="s">
        <v>133</v>
      </c>
      <c r="H529" s="199">
        <v>2</v>
      </c>
      <c r="I529" s="128">
        <v>29000</v>
      </c>
      <c r="J529" s="128">
        <f t="shared" si="60"/>
        <v>58000</v>
      </c>
      <c r="K529" s="125" t="s">
        <v>117</v>
      </c>
      <c r="L529" s="25"/>
      <c r="M529" s="129" t="s">
        <v>1</v>
      </c>
      <c r="N529" s="130" t="s">
        <v>34</v>
      </c>
      <c r="O529" s="131">
        <v>0</v>
      </c>
      <c r="P529" s="131">
        <f t="shared" si="61"/>
        <v>0</v>
      </c>
      <c r="Q529" s="131">
        <v>0</v>
      </c>
      <c r="R529" s="131">
        <f t="shared" si="62"/>
        <v>0</v>
      </c>
      <c r="S529" s="131">
        <v>0</v>
      </c>
      <c r="T529" s="132">
        <f t="shared" si="63"/>
        <v>0</v>
      </c>
      <c r="AR529" s="133" t="s">
        <v>118</v>
      </c>
      <c r="AT529" s="133" t="s">
        <v>113</v>
      </c>
      <c r="AU529" s="133" t="s">
        <v>76</v>
      </c>
      <c r="AY529" s="13" t="s">
        <v>112</v>
      </c>
      <c r="BE529" s="134">
        <f t="shared" si="64"/>
        <v>58000</v>
      </c>
      <c r="BF529" s="134">
        <f t="shared" si="65"/>
        <v>0</v>
      </c>
      <c r="BG529" s="134">
        <f t="shared" si="66"/>
        <v>0</v>
      </c>
      <c r="BH529" s="134">
        <f t="shared" si="67"/>
        <v>0</v>
      </c>
      <c r="BI529" s="134">
        <f t="shared" si="68"/>
        <v>0</v>
      </c>
      <c r="BJ529" s="13" t="s">
        <v>76</v>
      </c>
      <c r="BK529" s="134">
        <f t="shared" si="69"/>
        <v>58000</v>
      </c>
      <c r="BL529" s="13" t="s">
        <v>118</v>
      </c>
      <c r="BM529" s="133" t="s">
        <v>1745</v>
      </c>
    </row>
    <row r="530" spans="2:65" s="1" customFormat="1" ht="24.2" customHeight="1">
      <c r="B530" s="122"/>
      <c r="C530" s="123" t="s">
        <v>1746</v>
      </c>
      <c r="D530" s="123" t="s">
        <v>113</v>
      </c>
      <c r="E530" s="124" t="s">
        <v>1747</v>
      </c>
      <c r="F530" s="125" t="s">
        <v>1748</v>
      </c>
      <c r="G530" s="126" t="s">
        <v>133</v>
      </c>
      <c r="H530" s="199">
        <v>2</v>
      </c>
      <c r="I530" s="128">
        <v>6690</v>
      </c>
      <c r="J530" s="128">
        <f t="shared" si="60"/>
        <v>13380</v>
      </c>
      <c r="K530" s="125" t="s">
        <v>117</v>
      </c>
      <c r="L530" s="25"/>
      <c r="M530" s="129" t="s">
        <v>1</v>
      </c>
      <c r="N530" s="130" t="s">
        <v>34</v>
      </c>
      <c r="O530" s="131">
        <v>0</v>
      </c>
      <c r="P530" s="131">
        <f t="shared" si="61"/>
        <v>0</v>
      </c>
      <c r="Q530" s="131">
        <v>0</v>
      </c>
      <c r="R530" s="131">
        <f t="shared" si="62"/>
        <v>0</v>
      </c>
      <c r="S530" s="131">
        <v>0</v>
      </c>
      <c r="T530" s="132">
        <f t="shared" si="63"/>
        <v>0</v>
      </c>
      <c r="AR530" s="133" t="s">
        <v>118</v>
      </c>
      <c r="AT530" s="133" t="s">
        <v>113</v>
      </c>
      <c r="AU530" s="133" t="s">
        <v>76</v>
      </c>
      <c r="AY530" s="13" t="s">
        <v>112</v>
      </c>
      <c r="BE530" s="134">
        <f t="shared" si="64"/>
        <v>13380</v>
      </c>
      <c r="BF530" s="134">
        <f t="shared" si="65"/>
        <v>0</v>
      </c>
      <c r="BG530" s="134">
        <f t="shared" si="66"/>
        <v>0</v>
      </c>
      <c r="BH530" s="134">
        <f t="shared" si="67"/>
        <v>0</v>
      </c>
      <c r="BI530" s="134">
        <f t="shared" si="68"/>
        <v>0</v>
      </c>
      <c r="BJ530" s="13" t="s">
        <v>76</v>
      </c>
      <c r="BK530" s="134">
        <f t="shared" si="69"/>
        <v>13380</v>
      </c>
      <c r="BL530" s="13" t="s">
        <v>118</v>
      </c>
      <c r="BM530" s="133" t="s">
        <v>1749</v>
      </c>
    </row>
    <row r="531" spans="2:65" s="1" customFormat="1" ht="24.2" customHeight="1">
      <c r="B531" s="122"/>
      <c r="C531" s="123" t="s">
        <v>1750</v>
      </c>
      <c r="D531" s="123" t="s">
        <v>113</v>
      </c>
      <c r="E531" s="124" t="s">
        <v>1751</v>
      </c>
      <c r="F531" s="125" t="s">
        <v>1752</v>
      </c>
      <c r="G531" s="126" t="s">
        <v>133</v>
      </c>
      <c r="H531" s="199">
        <v>2</v>
      </c>
      <c r="I531" s="128">
        <v>5130</v>
      </c>
      <c r="J531" s="128">
        <f t="shared" si="60"/>
        <v>10260</v>
      </c>
      <c r="K531" s="125" t="s">
        <v>117</v>
      </c>
      <c r="L531" s="25"/>
      <c r="M531" s="129" t="s">
        <v>1</v>
      </c>
      <c r="N531" s="130" t="s">
        <v>34</v>
      </c>
      <c r="O531" s="131">
        <v>0</v>
      </c>
      <c r="P531" s="131">
        <f t="shared" si="61"/>
        <v>0</v>
      </c>
      <c r="Q531" s="131">
        <v>0</v>
      </c>
      <c r="R531" s="131">
        <f t="shared" si="62"/>
        <v>0</v>
      </c>
      <c r="S531" s="131">
        <v>0</v>
      </c>
      <c r="T531" s="132">
        <f t="shared" si="63"/>
        <v>0</v>
      </c>
      <c r="AR531" s="133" t="s">
        <v>118</v>
      </c>
      <c r="AT531" s="133" t="s">
        <v>113</v>
      </c>
      <c r="AU531" s="133" t="s">
        <v>76</v>
      </c>
      <c r="AY531" s="13" t="s">
        <v>112</v>
      </c>
      <c r="BE531" s="134">
        <f t="shared" si="64"/>
        <v>10260</v>
      </c>
      <c r="BF531" s="134">
        <f t="shared" si="65"/>
        <v>0</v>
      </c>
      <c r="BG531" s="134">
        <f t="shared" si="66"/>
        <v>0</v>
      </c>
      <c r="BH531" s="134">
        <f t="shared" si="67"/>
        <v>0</v>
      </c>
      <c r="BI531" s="134">
        <f t="shared" si="68"/>
        <v>0</v>
      </c>
      <c r="BJ531" s="13" t="s">
        <v>76</v>
      </c>
      <c r="BK531" s="134">
        <f t="shared" si="69"/>
        <v>10260</v>
      </c>
      <c r="BL531" s="13" t="s">
        <v>118</v>
      </c>
      <c r="BM531" s="133" t="s">
        <v>1753</v>
      </c>
    </row>
    <row r="532" spans="2:65" s="1" customFormat="1" ht="21.75" customHeight="1">
      <c r="B532" s="122"/>
      <c r="C532" s="123" t="s">
        <v>1754</v>
      </c>
      <c r="D532" s="123" t="s">
        <v>113</v>
      </c>
      <c r="E532" s="124" t="s">
        <v>1755</v>
      </c>
      <c r="F532" s="125" t="s">
        <v>1756</v>
      </c>
      <c r="G532" s="126" t="s">
        <v>133</v>
      </c>
      <c r="H532" s="199">
        <v>2</v>
      </c>
      <c r="I532" s="128">
        <v>3010</v>
      </c>
      <c r="J532" s="128">
        <f t="shared" si="60"/>
        <v>6020</v>
      </c>
      <c r="K532" s="125" t="s">
        <v>117</v>
      </c>
      <c r="L532" s="25"/>
      <c r="M532" s="129" t="s">
        <v>1</v>
      </c>
      <c r="N532" s="130" t="s">
        <v>34</v>
      </c>
      <c r="O532" s="131">
        <v>0</v>
      </c>
      <c r="P532" s="131">
        <f t="shared" si="61"/>
        <v>0</v>
      </c>
      <c r="Q532" s="131">
        <v>0</v>
      </c>
      <c r="R532" s="131">
        <f t="shared" si="62"/>
        <v>0</v>
      </c>
      <c r="S532" s="131">
        <v>0</v>
      </c>
      <c r="T532" s="132">
        <f t="shared" si="63"/>
        <v>0</v>
      </c>
      <c r="AR532" s="133" t="s">
        <v>118</v>
      </c>
      <c r="AT532" s="133" t="s">
        <v>113</v>
      </c>
      <c r="AU532" s="133" t="s">
        <v>76</v>
      </c>
      <c r="AY532" s="13" t="s">
        <v>112</v>
      </c>
      <c r="BE532" s="134">
        <f t="shared" si="64"/>
        <v>6020</v>
      </c>
      <c r="BF532" s="134">
        <f t="shared" si="65"/>
        <v>0</v>
      </c>
      <c r="BG532" s="134">
        <f t="shared" si="66"/>
        <v>0</v>
      </c>
      <c r="BH532" s="134">
        <f t="shared" si="67"/>
        <v>0</v>
      </c>
      <c r="BI532" s="134">
        <f t="shared" si="68"/>
        <v>0</v>
      </c>
      <c r="BJ532" s="13" t="s">
        <v>76</v>
      </c>
      <c r="BK532" s="134">
        <f t="shared" si="69"/>
        <v>6020</v>
      </c>
      <c r="BL532" s="13" t="s">
        <v>118</v>
      </c>
      <c r="BM532" s="133" t="s">
        <v>1757</v>
      </c>
    </row>
    <row r="533" spans="2:65" s="1" customFormat="1" ht="21.75" customHeight="1">
      <c r="B533" s="122"/>
      <c r="C533" s="123" t="s">
        <v>1758</v>
      </c>
      <c r="D533" s="123" t="s">
        <v>113</v>
      </c>
      <c r="E533" s="124" t="s">
        <v>1759</v>
      </c>
      <c r="F533" s="125" t="s">
        <v>1760</v>
      </c>
      <c r="G533" s="126" t="s">
        <v>133</v>
      </c>
      <c r="H533" s="199">
        <v>2</v>
      </c>
      <c r="I533" s="128">
        <v>6290</v>
      </c>
      <c r="J533" s="128">
        <f t="shared" si="60"/>
        <v>12580</v>
      </c>
      <c r="K533" s="125" t="s">
        <v>117</v>
      </c>
      <c r="L533" s="25"/>
      <c r="M533" s="129" t="s">
        <v>1</v>
      </c>
      <c r="N533" s="130" t="s">
        <v>34</v>
      </c>
      <c r="O533" s="131">
        <v>0</v>
      </c>
      <c r="P533" s="131">
        <f t="shared" si="61"/>
        <v>0</v>
      </c>
      <c r="Q533" s="131">
        <v>0</v>
      </c>
      <c r="R533" s="131">
        <f t="shared" si="62"/>
        <v>0</v>
      </c>
      <c r="S533" s="131">
        <v>0</v>
      </c>
      <c r="T533" s="132">
        <f t="shared" si="63"/>
        <v>0</v>
      </c>
      <c r="AR533" s="133" t="s">
        <v>118</v>
      </c>
      <c r="AT533" s="133" t="s">
        <v>113</v>
      </c>
      <c r="AU533" s="133" t="s">
        <v>76</v>
      </c>
      <c r="AY533" s="13" t="s">
        <v>112</v>
      </c>
      <c r="BE533" s="134">
        <f t="shared" si="64"/>
        <v>12580</v>
      </c>
      <c r="BF533" s="134">
        <f t="shared" si="65"/>
        <v>0</v>
      </c>
      <c r="BG533" s="134">
        <f t="shared" si="66"/>
        <v>0</v>
      </c>
      <c r="BH533" s="134">
        <f t="shared" si="67"/>
        <v>0</v>
      </c>
      <c r="BI533" s="134">
        <f t="shared" si="68"/>
        <v>0</v>
      </c>
      <c r="BJ533" s="13" t="s">
        <v>76</v>
      </c>
      <c r="BK533" s="134">
        <f t="shared" si="69"/>
        <v>12580</v>
      </c>
      <c r="BL533" s="13" t="s">
        <v>118</v>
      </c>
      <c r="BM533" s="133" t="s">
        <v>1761</v>
      </c>
    </row>
    <row r="534" spans="2:65" s="1" customFormat="1" ht="24.2" customHeight="1">
      <c r="B534" s="122"/>
      <c r="C534" s="123" t="s">
        <v>1762</v>
      </c>
      <c r="D534" s="123" t="s">
        <v>113</v>
      </c>
      <c r="E534" s="124" t="s">
        <v>1763</v>
      </c>
      <c r="F534" s="125" t="s">
        <v>1764</v>
      </c>
      <c r="G534" s="126" t="s">
        <v>133</v>
      </c>
      <c r="H534" s="199">
        <v>2</v>
      </c>
      <c r="I534" s="128">
        <v>2970</v>
      </c>
      <c r="J534" s="128">
        <f t="shared" si="60"/>
        <v>5940</v>
      </c>
      <c r="K534" s="125" t="s">
        <v>117</v>
      </c>
      <c r="L534" s="25"/>
      <c r="M534" s="129" t="s">
        <v>1</v>
      </c>
      <c r="N534" s="130" t="s">
        <v>34</v>
      </c>
      <c r="O534" s="131">
        <v>0</v>
      </c>
      <c r="P534" s="131">
        <f t="shared" si="61"/>
        <v>0</v>
      </c>
      <c r="Q534" s="131">
        <v>0</v>
      </c>
      <c r="R534" s="131">
        <f t="shared" si="62"/>
        <v>0</v>
      </c>
      <c r="S534" s="131">
        <v>0</v>
      </c>
      <c r="T534" s="132">
        <f t="shared" si="63"/>
        <v>0</v>
      </c>
      <c r="AR534" s="133" t="s">
        <v>118</v>
      </c>
      <c r="AT534" s="133" t="s">
        <v>113</v>
      </c>
      <c r="AU534" s="133" t="s">
        <v>76</v>
      </c>
      <c r="AY534" s="13" t="s">
        <v>112</v>
      </c>
      <c r="BE534" s="134">
        <f t="shared" si="64"/>
        <v>5940</v>
      </c>
      <c r="BF534" s="134">
        <f t="shared" si="65"/>
        <v>0</v>
      </c>
      <c r="BG534" s="134">
        <f t="shared" si="66"/>
        <v>0</v>
      </c>
      <c r="BH534" s="134">
        <f t="shared" si="67"/>
        <v>0</v>
      </c>
      <c r="BI534" s="134">
        <f t="shared" si="68"/>
        <v>0</v>
      </c>
      <c r="BJ534" s="13" t="s">
        <v>76</v>
      </c>
      <c r="BK534" s="134">
        <f t="shared" si="69"/>
        <v>5940</v>
      </c>
      <c r="BL534" s="13" t="s">
        <v>118</v>
      </c>
      <c r="BM534" s="133" t="s">
        <v>1765</v>
      </c>
    </row>
    <row r="535" spans="2:65" s="1" customFormat="1" ht="24.2" customHeight="1">
      <c r="B535" s="122"/>
      <c r="C535" s="123" t="s">
        <v>1766</v>
      </c>
      <c r="D535" s="123" t="s">
        <v>113</v>
      </c>
      <c r="E535" s="124" t="s">
        <v>1767</v>
      </c>
      <c r="F535" s="125" t="s">
        <v>1768</v>
      </c>
      <c r="G535" s="126" t="s">
        <v>133</v>
      </c>
      <c r="H535" s="199">
        <v>2</v>
      </c>
      <c r="I535" s="128">
        <v>1500</v>
      </c>
      <c r="J535" s="128">
        <f t="shared" si="60"/>
        <v>3000</v>
      </c>
      <c r="K535" s="125" t="s">
        <v>117</v>
      </c>
      <c r="L535" s="25"/>
      <c r="M535" s="129" t="s">
        <v>1</v>
      </c>
      <c r="N535" s="130" t="s">
        <v>34</v>
      </c>
      <c r="O535" s="131">
        <v>0</v>
      </c>
      <c r="P535" s="131">
        <f t="shared" si="61"/>
        <v>0</v>
      </c>
      <c r="Q535" s="131">
        <v>0</v>
      </c>
      <c r="R535" s="131">
        <f t="shared" si="62"/>
        <v>0</v>
      </c>
      <c r="S535" s="131">
        <v>0</v>
      </c>
      <c r="T535" s="132">
        <f t="shared" si="63"/>
        <v>0</v>
      </c>
      <c r="AR535" s="133" t="s">
        <v>118</v>
      </c>
      <c r="AT535" s="133" t="s">
        <v>113</v>
      </c>
      <c r="AU535" s="133" t="s">
        <v>76</v>
      </c>
      <c r="AY535" s="13" t="s">
        <v>112</v>
      </c>
      <c r="BE535" s="134">
        <f t="shared" si="64"/>
        <v>3000</v>
      </c>
      <c r="BF535" s="134">
        <f t="shared" si="65"/>
        <v>0</v>
      </c>
      <c r="BG535" s="134">
        <f t="shared" si="66"/>
        <v>0</v>
      </c>
      <c r="BH535" s="134">
        <f t="shared" si="67"/>
        <v>0</v>
      </c>
      <c r="BI535" s="134">
        <f t="shared" si="68"/>
        <v>0</v>
      </c>
      <c r="BJ535" s="13" t="s">
        <v>76</v>
      </c>
      <c r="BK535" s="134">
        <f t="shared" si="69"/>
        <v>3000</v>
      </c>
      <c r="BL535" s="13" t="s">
        <v>118</v>
      </c>
      <c r="BM535" s="133" t="s">
        <v>1769</v>
      </c>
    </row>
    <row r="536" spans="2:65" s="1" customFormat="1" ht="24.2" customHeight="1">
      <c r="B536" s="122"/>
      <c r="C536" s="123" t="s">
        <v>1770</v>
      </c>
      <c r="D536" s="123" t="s">
        <v>113</v>
      </c>
      <c r="E536" s="124" t="s">
        <v>1771</v>
      </c>
      <c r="F536" s="125" t="s">
        <v>1772</v>
      </c>
      <c r="G536" s="126" t="s">
        <v>133</v>
      </c>
      <c r="H536" s="199">
        <v>2</v>
      </c>
      <c r="I536" s="128">
        <v>689</v>
      </c>
      <c r="J536" s="128">
        <f t="shared" si="60"/>
        <v>1378</v>
      </c>
      <c r="K536" s="125" t="s">
        <v>117</v>
      </c>
      <c r="L536" s="25"/>
      <c r="M536" s="129" t="s">
        <v>1</v>
      </c>
      <c r="N536" s="130" t="s">
        <v>34</v>
      </c>
      <c r="O536" s="131">
        <v>0</v>
      </c>
      <c r="P536" s="131">
        <f t="shared" si="61"/>
        <v>0</v>
      </c>
      <c r="Q536" s="131">
        <v>0</v>
      </c>
      <c r="R536" s="131">
        <f t="shared" si="62"/>
        <v>0</v>
      </c>
      <c r="S536" s="131">
        <v>0</v>
      </c>
      <c r="T536" s="132">
        <f t="shared" si="63"/>
        <v>0</v>
      </c>
      <c r="AR536" s="133" t="s">
        <v>118</v>
      </c>
      <c r="AT536" s="133" t="s">
        <v>113</v>
      </c>
      <c r="AU536" s="133" t="s">
        <v>76</v>
      </c>
      <c r="AY536" s="13" t="s">
        <v>112</v>
      </c>
      <c r="BE536" s="134">
        <f t="shared" si="64"/>
        <v>1378</v>
      </c>
      <c r="BF536" s="134">
        <f t="shared" si="65"/>
        <v>0</v>
      </c>
      <c r="BG536" s="134">
        <f t="shared" si="66"/>
        <v>0</v>
      </c>
      <c r="BH536" s="134">
        <f t="shared" si="67"/>
        <v>0</v>
      </c>
      <c r="BI536" s="134">
        <f t="shared" si="68"/>
        <v>0</v>
      </c>
      <c r="BJ536" s="13" t="s">
        <v>76</v>
      </c>
      <c r="BK536" s="134">
        <f t="shared" si="69"/>
        <v>1378</v>
      </c>
      <c r="BL536" s="13" t="s">
        <v>118</v>
      </c>
      <c r="BM536" s="133" t="s">
        <v>1773</v>
      </c>
    </row>
    <row r="537" spans="2:65" s="1" customFormat="1" ht="24.2" customHeight="1">
      <c r="B537" s="122"/>
      <c r="C537" s="123" t="s">
        <v>1774</v>
      </c>
      <c r="D537" s="123" t="s">
        <v>113</v>
      </c>
      <c r="E537" s="124" t="s">
        <v>1775</v>
      </c>
      <c r="F537" s="125" t="s">
        <v>1776</v>
      </c>
      <c r="G537" s="126" t="s">
        <v>133</v>
      </c>
      <c r="H537" s="199">
        <v>2</v>
      </c>
      <c r="I537" s="128">
        <v>851</v>
      </c>
      <c r="J537" s="128">
        <f t="shared" si="60"/>
        <v>1702</v>
      </c>
      <c r="K537" s="125" t="s">
        <v>117</v>
      </c>
      <c r="L537" s="25"/>
      <c r="M537" s="129" t="s">
        <v>1</v>
      </c>
      <c r="N537" s="130" t="s">
        <v>34</v>
      </c>
      <c r="O537" s="131">
        <v>0</v>
      </c>
      <c r="P537" s="131">
        <f t="shared" si="61"/>
        <v>0</v>
      </c>
      <c r="Q537" s="131">
        <v>0</v>
      </c>
      <c r="R537" s="131">
        <f t="shared" si="62"/>
        <v>0</v>
      </c>
      <c r="S537" s="131">
        <v>0</v>
      </c>
      <c r="T537" s="132">
        <f t="shared" si="63"/>
        <v>0</v>
      </c>
      <c r="AR537" s="133" t="s">
        <v>118</v>
      </c>
      <c r="AT537" s="133" t="s">
        <v>113</v>
      </c>
      <c r="AU537" s="133" t="s">
        <v>76</v>
      </c>
      <c r="AY537" s="13" t="s">
        <v>112</v>
      </c>
      <c r="BE537" s="134">
        <f t="shared" si="64"/>
        <v>1702</v>
      </c>
      <c r="BF537" s="134">
        <f t="shared" si="65"/>
        <v>0</v>
      </c>
      <c r="BG537" s="134">
        <f t="shared" si="66"/>
        <v>0</v>
      </c>
      <c r="BH537" s="134">
        <f t="shared" si="67"/>
        <v>0</v>
      </c>
      <c r="BI537" s="134">
        <f t="shared" si="68"/>
        <v>0</v>
      </c>
      <c r="BJ537" s="13" t="s">
        <v>76</v>
      </c>
      <c r="BK537" s="134">
        <f t="shared" si="69"/>
        <v>1702</v>
      </c>
      <c r="BL537" s="13" t="s">
        <v>118</v>
      </c>
      <c r="BM537" s="133" t="s">
        <v>1777</v>
      </c>
    </row>
    <row r="538" spans="2:65" s="1" customFormat="1" ht="21.75" customHeight="1">
      <c r="B538" s="122"/>
      <c r="C538" s="123" t="s">
        <v>1778</v>
      </c>
      <c r="D538" s="123" t="s">
        <v>113</v>
      </c>
      <c r="E538" s="124" t="s">
        <v>1779</v>
      </c>
      <c r="F538" s="125" t="s">
        <v>1780</v>
      </c>
      <c r="G538" s="126" t="s">
        <v>133</v>
      </c>
      <c r="H538" s="199">
        <v>2</v>
      </c>
      <c r="I538" s="128">
        <v>4160</v>
      </c>
      <c r="J538" s="128">
        <f t="shared" si="60"/>
        <v>8320</v>
      </c>
      <c r="K538" s="125" t="s">
        <v>117</v>
      </c>
      <c r="L538" s="25"/>
      <c r="M538" s="129" t="s">
        <v>1</v>
      </c>
      <c r="N538" s="130" t="s">
        <v>34</v>
      </c>
      <c r="O538" s="131">
        <v>0</v>
      </c>
      <c r="P538" s="131">
        <f t="shared" si="61"/>
        <v>0</v>
      </c>
      <c r="Q538" s="131">
        <v>0</v>
      </c>
      <c r="R538" s="131">
        <f t="shared" si="62"/>
        <v>0</v>
      </c>
      <c r="S538" s="131">
        <v>0</v>
      </c>
      <c r="T538" s="132">
        <f t="shared" si="63"/>
        <v>0</v>
      </c>
      <c r="AR538" s="133" t="s">
        <v>118</v>
      </c>
      <c r="AT538" s="133" t="s">
        <v>113</v>
      </c>
      <c r="AU538" s="133" t="s">
        <v>76</v>
      </c>
      <c r="AY538" s="13" t="s">
        <v>112</v>
      </c>
      <c r="BE538" s="134">
        <f t="shared" si="64"/>
        <v>8320</v>
      </c>
      <c r="BF538" s="134">
        <f t="shared" si="65"/>
        <v>0</v>
      </c>
      <c r="BG538" s="134">
        <f t="shared" si="66"/>
        <v>0</v>
      </c>
      <c r="BH538" s="134">
        <f t="shared" si="67"/>
        <v>0</v>
      </c>
      <c r="BI538" s="134">
        <f t="shared" si="68"/>
        <v>0</v>
      </c>
      <c r="BJ538" s="13" t="s">
        <v>76</v>
      </c>
      <c r="BK538" s="134">
        <f t="shared" si="69"/>
        <v>8320</v>
      </c>
      <c r="BL538" s="13" t="s">
        <v>118</v>
      </c>
      <c r="BM538" s="133" t="s">
        <v>1781</v>
      </c>
    </row>
    <row r="539" spans="2:65" s="1" customFormat="1" ht="24.2" customHeight="1">
      <c r="B539" s="122"/>
      <c r="C539" s="123" t="s">
        <v>1782</v>
      </c>
      <c r="D539" s="123" t="s">
        <v>113</v>
      </c>
      <c r="E539" s="124" t="s">
        <v>1783</v>
      </c>
      <c r="F539" s="125" t="s">
        <v>1784</v>
      </c>
      <c r="G539" s="126" t="s">
        <v>133</v>
      </c>
      <c r="H539" s="199">
        <v>2</v>
      </c>
      <c r="I539" s="128">
        <v>1800</v>
      </c>
      <c r="J539" s="128">
        <f t="shared" si="60"/>
        <v>3600</v>
      </c>
      <c r="K539" s="125" t="s">
        <v>117</v>
      </c>
      <c r="L539" s="25"/>
      <c r="M539" s="129" t="s">
        <v>1</v>
      </c>
      <c r="N539" s="130" t="s">
        <v>34</v>
      </c>
      <c r="O539" s="131">
        <v>0</v>
      </c>
      <c r="P539" s="131">
        <f t="shared" si="61"/>
        <v>0</v>
      </c>
      <c r="Q539" s="131">
        <v>0</v>
      </c>
      <c r="R539" s="131">
        <f t="shared" si="62"/>
        <v>0</v>
      </c>
      <c r="S539" s="131">
        <v>0</v>
      </c>
      <c r="T539" s="132">
        <f t="shared" si="63"/>
        <v>0</v>
      </c>
      <c r="AR539" s="133" t="s">
        <v>118</v>
      </c>
      <c r="AT539" s="133" t="s">
        <v>113</v>
      </c>
      <c r="AU539" s="133" t="s">
        <v>76</v>
      </c>
      <c r="AY539" s="13" t="s">
        <v>112</v>
      </c>
      <c r="BE539" s="134">
        <f t="shared" si="64"/>
        <v>3600</v>
      </c>
      <c r="BF539" s="134">
        <f t="shared" si="65"/>
        <v>0</v>
      </c>
      <c r="BG539" s="134">
        <f t="shared" si="66"/>
        <v>0</v>
      </c>
      <c r="BH539" s="134">
        <f t="shared" si="67"/>
        <v>0</v>
      </c>
      <c r="BI539" s="134">
        <f t="shared" si="68"/>
        <v>0</v>
      </c>
      <c r="BJ539" s="13" t="s">
        <v>76</v>
      </c>
      <c r="BK539" s="134">
        <f t="shared" si="69"/>
        <v>3600</v>
      </c>
      <c r="BL539" s="13" t="s">
        <v>118</v>
      </c>
      <c r="BM539" s="133" t="s">
        <v>1785</v>
      </c>
    </row>
    <row r="540" spans="2:65" s="1" customFormat="1" ht="24.2" customHeight="1">
      <c r="B540" s="122"/>
      <c r="C540" s="123" t="s">
        <v>1786</v>
      </c>
      <c r="D540" s="123" t="s">
        <v>113</v>
      </c>
      <c r="E540" s="124" t="s">
        <v>1787</v>
      </c>
      <c r="F540" s="125" t="s">
        <v>1788</v>
      </c>
      <c r="G540" s="126" t="s">
        <v>133</v>
      </c>
      <c r="H540" s="199">
        <v>2</v>
      </c>
      <c r="I540" s="128">
        <v>7550</v>
      </c>
      <c r="J540" s="128">
        <f t="shared" si="60"/>
        <v>15100</v>
      </c>
      <c r="K540" s="125" t="s">
        <v>117</v>
      </c>
      <c r="L540" s="25"/>
      <c r="M540" s="129" t="s">
        <v>1</v>
      </c>
      <c r="N540" s="130" t="s">
        <v>34</v>
      </c>
      <c r="O540" s="131">
        <v>0</v>
      </c>
      <c r="P540" s="131">
        <f t="shared" si="61"/>
        <v>0</v>
      </c>
      <c r="Q540" s="131">
        <v>0</v>
      </c>
      <c r="R540" s="131">
        <f t="shared" si="62"/>
        <v>0</v>
      </c>
      <c r="S540" s="131">
        <v>0</v>
      </c>
      <c r="T540" s="132">
        <f t="shared" si="63"/>
        <v>0</v>
      </c>
      <c r="AR540" s="133" t="s">
        <v>118</v>
      </c>
      <c r="AT540" s="133" t="s">
        <v>113</v>
      </c>
      <c r="AU540" s="133" t="s">
        <v>76</v>
      </c>
      <c r="AY540" s="13" t="s">
        <v>112</v>
      </c>
      <c r="BE540" s="134">
        <f t="shared" si="64"/>
        <v>15100</v>
      </c>
      <c r="BF540" s="134">
        <f t="shared" si="65"/>
        <v>0</v>
      </c>
      <c r="BG540" s="134">
        <f t="shared" si="66"/>
        <v>0</v>
      </c>
      <c r="BH540" s="134">
        <f t="shared" si="67"/>
        <v>0</v>
      </c>
      <c r="BI540" s="134">
        <f t="shared" si="68"/>
        <v>0</v>
      </c>
      <c r="BJ540" s="13" t="s">
        <v>76</v>
      </c>
      <c r="BK540" s="134">
        <f t="shared" si="69"/>
        <v>15100</v>
      </c>
      <c r="BL540" s="13" t="s">
        <v>118</v>
      </c>
      <c r="BM540" s="133" t="s">
        <v>1789</v>
      </c>
    </row>
    <row r="541" spans="2:65" s="1" customFormat="1" ht="24.2" customHeight="1">
      <c r="B541" s="122"/>
      <c r="C541" s="123" t="s">
        <v>1790</v>
      </c>
      <c r="D541" s="123" t="s">
        <v>113</v>
      </c>
      <c r="E541" s="124" t="s">
        <v>1791</v>
      </c>
      <c r="F541" s="125" t="s">
        <v>1792</v>
      </c>
      <c r="G541" s="126" t="s">
        <v>133</v>
      </c>
      <c r="H541" s="199">
        <v>2</v>
      </c>
      <c r="I541" s="128">
        <v>7320</v>
      </c>
      <c r="J541" s="128">
        <f t="shared" si="60"/>
        <v>14640</v>
      </c>
      <c r="K541" s="125" t="s">
        <v>117</v>
      </c>
      <c r="L541" s="25"/>
      <c r="M541" s="129" t="s">
        <v>1</v>
      </c>
      <c r="N541" s="130" t="s">
        <v>34</v>
      </c>
      <c r="O541" s="131">
        <v>0</v>
      </c>
      <c r="P541" s="131">
        <f t="shared" si="61"/>
        <v>0</v>
      </c>
      <c r="Q541" s="131">
        <v>0</v>
      </c>
      <c r="R541" s="131">
        <f t="shared" si="62"/>
        <v>0</v>
      </c>
      <c r="S541" s="131">
        <v>0</v>
      </c>
      <c r="T541" s="132">
        <f t="shared" si="63"/>
        <v>0</v>
      </c>
      <c r="AR541" s="133" t="s">
        <v>118</v>
      </c>
      <c r="AT541" s="133" t="s">
        <v>113</v>
      </c>
      <c r="AU541" s="133" t="s">
        <v>76</v>
      </c>
      <c r="AY541" s="13" t="s">
        <v>112</v>
      </c>
      <c r="BE541" s="134">
        <f t="shared" si="64"/>
        <v>14640</v>
      </c>
      <c r="BF541" s="134">
        <f t="shared" si="65"/>
        <v>0</v>
      </c>
      <c r="BG541" s="134">
        <f t="shared" si="66"/>
        <v>0</v>
      </c>
      <c r="BH541" s="134">
        <f t="shared" si="67"/>
        <v>0</v>
      </c>
      <c r="BI541" s="134">
        <f t="shared" si="68"/>
        <v>0</v>
      </c>
      <c r="BJ541" s="13" t="s">
        <v>76</v>
      </c>
      <c r="BK541" s="134">
        <f t="shared" si="69"/>
        <v>14640</v>
      </c>
      <c r="BL541" s="13" t="s">
        <v>118</v>
      </c>
      <c r="BM541" s="133" t="s">
        <v>1793</v>
      </c>
    </row>
    <row r="542" spans="2:65" s="1" customFormat="1" ht="16.5" customHeight="1">
      <c r="B542" s="122"/>
      <c r="C542" s="123" t="s">
        <v>1794</v>
      </c>
      <c r="D542" s="123" t="s">
        <v>113</v>
      </c>
      <c r="E542" s="124" t="s">
        <v>1795</v>
      </c>
      <c r="F542" s="125" t="s">
        <v>1796</v>
      </c>
      <c r="G542" s="126" t="s">
        <v>133</v>
      </c>
      <c r="H542" s="199">
        <v>2</v>
      </c>
      <c r="I542" s="128">
        <v>1830</v>
      </c>
      <c r="J542" s="128">
        <f t="shared" si="60"/>
        <v>3660</v>
      </c>
      <c r="K542" s="125" t="s">
        <v>117</v>
      </c>
      <c r="L542" s="25"/>
      <c r="M542" s="129" t="s">
        <v>1</v>
      </c>
      <c r="N542" s="130" t="s">
        <v>34</v>
      </c>
      <c r="O542" s="131">
        <v>0</v>
      </c>
      <c r="P542" s="131">
        <f t="shared" si="61"/>
        <v>0</v>
      </c>
      <c r="Q542" s="131">
        <v>0</v>
      </c>
      <c r="R542" s="131">
        <f t="shared" si="62"/>
        <v>0</v>
      </c>
      <c r="S542" s="131">
        <v>0</v>
      </c>
      <c r="T542" s="132">
        <f t="shared" si="63"/>
        <v>0</v>
      </c>
      <c r="AR542" s="133" t="s">
        <v>118</v>
      </c>
      <c r="AT542" s="133" t="s">
        <v>113</v>
      </c>
      <c r="AU542" s="133" t="s">
        <v>76</v>
      </c>
      <c r="AY542" s="13" t="s">
        <v>112</v>
      </c>
      <c r="BE542" s="134">
        <f t="shared" si="64"/>
        <v>3660</v>
      </c>
      <c r="BF542" s="134">
        <f t="shared" si="65"/>
        <v>0</v>
      </c>
      <c r="BG542" s="134">
        <f t="shared" si="66"/>
        <v>0</v>
      </c>
      <c r="BH542" s="134">
        <f t="shared" si="67"/>
        <v>0</v>
      </c>
      <c r="BI542" s="134">
        <f t="shared" si="68"/>
        <v>0</v>
      </c>
      <c r="BJ542" s="13" t="s">
        <v>76</v>
      </c>
      <c r="BK542" s="134">
        <f t="shared" si="69"/>
        <v>3660</v>
      </c>
      <c r="BL542" s="13" t="s">
        <v>118</v>
      </c>
      <c r="BM542" s="133" t="s">
        <v>1797</v>
      </c>
    </row>
    <row r="543" spans="2:65" s="1" customFormat="1" ht="16.5" customHeight="1">
      <c r="B543" s="122"/>
      <c r="C543" s="123" t="s">
        <v>1798</v>
      </c>
      <c r="D543" s="123" t="s">
        <v>113</v>
      </c>
      <c r="E543" s="124" t="s">
        <v>1799</v>
      </c>
      <c r="F543" s="125" t="s">
        <v>1800</v>
      </c>
      <c r="G543" s="126" t="s">
        <v>133</v>
      </c>
      <c r="H543" s="199">
        <v>2</v>
      </c>
      <c r="I543" s="128">
        <v>1500</v>
      </c>
      <c r="J543" s="128">
        <f t="shared" si="60"/>
        <v>3000</v>
      </c>
      <c r="K543" s="125" t="s">
        <v>117</v>
      </c>
      <c r="L543" s="25"/>
      <c r="M543" s="129" t="s">
        <v>1</v>
      </c>
      <c r="N543" s="130" t="s">
        <v>34</v>
      </c>
      <c r="O543" s="131">
        <v>0</v>
      </c>
      <c r="P543" s="131">
        <f t="shared" si="61"/>
        <v>0</v>
      </c>
      <c r="Q543" s="131">
        <v>0</v>
      </c>
      <c r="R543" s="131">
        <f t="shared" si="62"/>
        <v>0</v>
      </c>
      <c r="S543" s="131">
        <v>0</v>
      </c>
      <c r="T543" s="132">
        <f t="shared" si="63"/>
        <v>0</v>
      </c>
      <c r="AR543" s="133" t="s">
        <v>118</v>
      </c>
      <c r="AT543" s="133" t="s">
        <v>113</v>
      </c>
      <c r="AU543" s="133" t="s">
        <v>76</v>
      </c>
      <c r="AY543" s="13" t="s">
        <v>112</v>
      </c>
      <c r="BE543" s="134">
        <f t="shared" si="64"/>
        <v>3000</v>
      </c>
      <c r="BF543" s="134">
        <f t="shared" si="65"/>
        <v>0</v>
      </c>
      <c r="BG543" s="134">
        <f t="shared" si="66"/>
        <v>0</v>
      </c>
      <c r="BH543" s="134">
        <f t="shared" si="67"/>
        <v>0</v>
      </c>
      <c r="BI543" s="134">
        <f t="shared" si="68"/>
        <v>0</v>
      </c>
      <c r="BJ543" s="13" t="s">
        <v>76</v>
      </c>
      <c r="BK543" s="134">
        <f t="shared" si="69"/>
        <v>3000</v>
      </c>
      <c r="BL543" s="13" t="s">
        <v>118</v>
      </c>
      <c r="BM543" s="133" t="s">
        <v>1801</v>
      </c>
    </row>
    <row r="544" spans="2:65" s="1" customFormat="1" ht="24.2" customHeight="1">
      <c r="B544" s="122"/>
      <c r="C544" s="123" t="s">
        <v>1802</v>
      </c>
      <c r="D544" s="123" t="s">
        <v>113</v>
      </c>
      <c r="E544" s="124" t="s">
        <v>1803</v>
      </c>
      <c r="F544" s="125" t="s">
        <v>1804</v>
      </c>
      <c r="G544" s="126" t="s">
        <v>133</v>
      </c>
      <c r="H544" s="199">
        <v>2</v>
      </c>
      <c r="I544" s="128">
        <v>8230</v>
      </c>
      <c r="J544" s="128">
        <f t="shared" si="60"/>
        <v>16460</v>
      </c>
      <c r="K544" s="125" t="s">
        <v>117</v>
      </c>
      <c r="L544" s="25"/>
      <c r="M544" s="129" t="s">
        <v>1</v>
      </c>
      <c r="N544" s="130" t="s">
        <v>34</v>
      </c>
      <c r="O544" s="131">
        <v>0</v>
      </c>
      <c r="P544" s="131">
        <f t="shared" si="61"/>
        <v>0</v>
      </c>
      <c r="Q544" s="131">
        <v>0</v>
      </c>
      <c r="R544" s="131">
        <f t="shared" si="62"/>
        <v>0</v>
      </c>
      <c r="S544" s="131">
        <v>0</v>
      </c>
      <c r="T544" s="132">
        <f t="shared" si="63"/>
        <v>0</v>
      </c>
      <c r="AR544" s="133" t="s">
        <v>118</v>
      </c>
      <c r="AT544" s="133" t="s">
        <v>113</v>
      </c>
      <c r="AU544" s="133" t="s">
        <v>76</v>
      </c>
      <c r="AY544" s="13" t="s">
        <v>112</v>
      </c>
      <c r="BE544" s="134">
        <f t="shared" si="64"/>
        <v>16460</v>
      </c>
      <c r="BF544" s="134">
        <f t="shared" si="65"/>
        <v>0</v>
      </c>
      <c r="BG544" s="134">
        <f t="shared" si="66"/>
        <v>0</v>
      </c>
      <c r="BH544" s="134">
        <f t="shared" si="67"/>
        <v>0</v>
      </c>
      <c r="BI544" s="134">
        <f t="shared" si="68"/>
        <v>0</v>
      </c>
      <c r="BJ544" s="13" t="s">
        <v>76</v>
      </c>
      <c r="BK544" s="134">
        <f t="shared" si="69"/>
        <v>16460</v>
      </c>
      <c r="BL544" s="13" t="s">
        <v>118</v>
      </c>
      <c r="BM544" s="133" t="s">
        <v>1805</v>
      </c>
    </row>
    <row r="545" spans="2:65" s="1" customFormat="1" ht="16.5" customHeight="1">
      <c r="B545" s="122"/>
      <c r="C545" s="123" t="s">
        <v>1806</v>
      </c>
      <c r="D545" s="123" t="s">
        <v>113</v>
      </c>
      <c r="E545" s="124" t="s">
        <v>1807</v>
      </c>
      <c r="F545" s="125" t="s">
        <v>1808</v>
      </c>
      <c r="G545" s="126" t="s">
        <v>133</v>
      </c>
      <c r="H545" s="199">
        <v>2</v>
      </c>
      <c r="I545" s="128">
        <v>90.2</v>
      </c>
      <c r="J545" s="128">
        <f t="shared" si="60"/>
        <v>180.4</v>
      </c>
      <c r="K545" s="125" t="s">
        <v>117</v>
      </c>
      <c r="L545" s="25"/>
      <c r="M545" s="129" t="s">
        <v>1</v>
      </c>
      <c r="N545" s="130" t="s">
        <v>34</v>
      </c>
      <c r="O545" s="131">
        <v>0</v>
      </c>
      <c r="P545" s="131">
        <f t="shared" si="61"/>
        <v>0</v>
      </c>
      <c r="Q545" s="131">
        <v>0</v>
      </c>
      <c r="R545" s="131">
        <f t="shared" si="62"/>
        <v>0</v>
      </c>
      <c r="S545" s="131">
        <v>0</v>
      </c>
      <c r="T545" s="132">
        <f t="shared" si="63"/>
        <v>0</v>
      </c>
      <c r="AR545" s="133" t="s">
        <v>118</v>
      </c>
      <c r="AT545" s="133" t="s">
        <v>113</v>
      </c>
      <c r="AU545" s="133" t="s">
        <v>76</v>
      </c>
      <c r="AY545" s="13" t="s">
        <v>112</v>
      </c>
      <c r="BE545" s="134">
        <f t="shared" si="64"/>
        <v>180.4</v>
      </c>
      <c r="BF545" s="134">
        <f t="shared" si="65"/>
        <v>0</v>
      </c>
      <c r="BG545" s="134">
        <f t="shared" si="66"/>
        <v>0</v>
      </c>
      <c r="BH545" s="134">
        <f t="shared" si="67"/>
        <v>0</v>
      </c>
      <c r="BI545" s="134">
        <f t="shared" si="68"/>
        <v>0</v>
      </c>
      <c r="BJ545" s="13" t="s">
        <v>76</v>
      </c>
      <c r="BK545" s="134">
        <f t="shared" si="69"/>
        <v>180.4</v>
      </c>
      <c r="BL545" s="13" t="s">
        <v>118</v>
      </c>
      <c r="BM545" s="133" t="s">
        <v>1809</v>
      </c>
    </row>
    <row r="546" spans="2:65" s="1" customFormat="1" ht="16.5" customHeight="1">
      <c r="B546" s="122"/>
      <c r="C546" s="123" t="s">
        <v>1810</v>
      </c>
      <c r="D546" s="123" t="s">
        <v>113</v>
      </c>
      <c r="E546" s="124" t="s">
        <v>1811</v>
      </c>
      <c r="F546" s="125" t="s">
        <v>1812</v>
      </c>
      <c r="G546" s="126" t="s">
        <v>133</v>
      </c>
      <c r="H546" s="199">
        <v>2</v>
      </c>
      <c r="I546" s="128">
        <v>2420</v>
      </c>
      <c r="J546" s="128">
        <f t="shared" si="60"/>
        <v>4840</v>
      </c>
      <c r="K546" s="125" t="s">
        <v>117</v>
      </c>
      <c r="L546" s="25"/>
      <c r="M546" s="129" t="s">
        <v>1</v>
      </c>
      <c r="N546" s="130" t="s">
        <v>34</v>
      </c>
      <c r="O546" s="131">
        <v>0</v>
      </c>
      <c r="P546" s="131">
        <f t="shared" si="61"/>
        <v>0</v>
      </c>
      <c r="Q546" s="131">
        <v>0</v>
      </c>
      <c r="R546" s="131">
        <f t="shared" si="62"/>
        <v>0</v>
      </c>
      <c r="S546" s="131">
        <v>0</v>
      </c>
      <c r="T546" s="132">
        <f t="shared" si="63"/>
        <v>0</v>
      </c>
      <c r="AR546" s="133" t="s">
        <v>118</v>
      </c>
      <c r="AT546" s="133" t="s">
        <v>113</v>
      </c>
      <c r="AU546" s="133" t="s">
        <v>76</v>
      </c>
      <c r="AY546" s="13" t="s">
        <v>112</v>
      </c>
      <c r="BE546" s="134">
        <f t="shared" si="64"/>
        <v>4840</v>
      </c>
      <c r="BF546" s="134">
        <f t="shared" si="65"/>
        <v>0</v>
      </c>
      <c r="BG546" s="134">
        <f t="shared" si="66"/>
        <v>0</v>
      </c>
      <c r="BH546" s="134">
        <f t="shared" si="67"/>
        <v>0</v>
      </c>
      <c r="BI546" s="134">
        <f t="shared" si="68"/>
        <v>0</v>
      </c>
      <c r="BJ546" s="13" t="s">
        <v>76</v>
      </c>
      <c r="BK546" s="134">
        <f t="shared" si="69"/>
        <v>4840</v>
      </c>
      <c r="BL546" s="13" t="s">
        <v>118</v>
      </c>
      <c r="BM546" s="133" t="s">
        <v>1813</v>
      </c>
    </row>
    <row r="547" spans="2:65" s="1" customFormat="1" ht="24.2" customHeight="1">
      <c r="B547" s="122"/>
      <c r="C547" s="123" t="s">
        <v>1814</v>
      </c>
      <c r="D547" s="123" t="s">
        <v>113</v>
      </c>
      <c r="E547" s="124" t="s">
        <v>1815</v>
      </c>
      <c r="F547" s="125" t="s">
        <v>1816</v>
      </c>
      <c r="G547" s="126" t="s">
        <v>133</v>
      </c>
      <c r="H547" s="199">
        <v>2</v>
      </c>
      <c r="I547" s="128">
        <v>3230</v>
      </c>
      <c r="J547" s="128">
        <f t="shared" si="60"/>
        <v>6460</v>
      </c>
      <c r="K547" s="125" t="s">
        <v>117</v>
      </c>
      <c r="L547" s="25"/>
      <c r="M547" s="129" t="s">
        <v>1</v>
      </c>
      <c r="N547" s="130" t="s">
        <v>34</v>
      </c>
      <c r="O547" s="131">
        <v>0</v>
      </c>
      <c r="P547" s="131">
        <f t="shared" si="61"/>
        <v>0</v>
      </c>
      <c r="Q547" s="131">
        <v>0</v>
      </c>
      <c r="R547" s="131">
        <f t="shared" si="62"/>
        <v>0</v>
      </c>
      <c r="S547" s="131">
        <v>0</v>
      </c>
      <c r="T547" s="132">
        <f t="shared" si="63"/>
        <v>0</v>
      </c>
      <c r="AR547" s="133" t="s">
        <v>118</v>
      </c>
      <c r="AT547" s="133" t="s">
        <v>113</v>
      </c>
      <c r="AU547" s="133" t="s">
        <v>76</v>
      </c>
      <c r="AY547" s="13" t="s">
        <v>112</v>
      </c>
      <c r="BE547" s="134">
        <f t="shared" si="64"/>
        <v>6460</v>
      </c>
      <c r="BF547" s="134">
        <f t="shared" si="65"/>
        <v>0</v>
      </c>
      <c r="BG547" s="134">
        <f t="shared" si="66"/>
        <v>0</v>
      </c>
      <c r="BH547" s="134">
        <f t="shared" si="67"/>
        <v>0</v>
      </c>
      <c r="BI547" s="134">
        <f t="shared" si="68"/>
        <v>0</v>
      </c>
      <c r="BJ547" s="13" t="s">
        <v>76</v>
      </c>
      <c r="BK547" s="134">
        <f t="shared" si="69"/>
        <v>6460</v>
      </c>
      <c r="BL547" s="13" t="s">
        <v>118</v>
      </c>
      <c r="BM547" s="133" t="s">
        <v>1817</v>
      </c>
    </row>
    <row r="548" spans="2:65" s="1" customFormat="1" ht="21.75" customHeight="1">
      <c r="B548" s="122"/>
      <c r="C548" s="123" t="s">
        <v>1818</v>
      </c>
      <c r="D548" s="123" t="s">
        <v>113</v>
      </c>
      <c r="E548" s="124" t="s">
        <v>1819</v>
      </c>
      <c r="F548" s="125" t="s">
        <v>1820</v>
      </c>
      <c r="G548" s="126" t="s">
        <v>116</v>
      </c>
      <c r="H548" s="200">
        <v>50</v>
      </c>
      <c r="I548" s="128">
        <v>261</v>
      </c>
      <c r="J548" s="128">
        <f t="shared" si="60"/>
        <v>13050</v>
      </c>
      <c r="K548" s="125" t="s">
        <v>117</v>
      </c>
      <c r="L548" s="25"/>
      <c r="M548" s="129" t="s">
        <v>1</v>
      </c>
      <c r="N548" s="130" t="s">
        <v>34</v>
      </c>
      <c r="O548" s="131">
        <v>0</v>
      </c>
      <c r="P548" s="131">
        <f t="shared" si="61"/>
        <v>0</v>
      </c>
      <c r="Q548" s="131">
        <v>0</v>
      </c>
      <c r="R548" s="131">
        <f t="shared" si="62"/>
        <v>0</v>
      </c>
      <c r="S548" s="131">
        <v>0</v>
      </c>
      <c r="T548" s="132">
        <f t="shared" si="63"/>
        <v>0</v>
      </c>
      <c r="AR548" s="133" t="s">
        <v>118</v>
      </c>
      <c r="AT548" s="133" t="s">
        <v>113</v>
      </c>
      <c r="AU548" s="133" t="s">
        <v>76</v>
      </c>
      <c r="AY548" s="13" t="s">
        <v>112</v>
      </c>
      <c r="BE548" s="134">
        <f t="shared" si="64"/>
        <v>13050</v>
      </c>
      <c r="BF548" s="134">
        <f t="shared" si="65"/>
        <v>0</v>
      </c>
      <c r="BG548" s="134">
        <f t="shared" si="66"/>
        <v>0</v>
      </c>
      <c r="BH548" s="134">
        <f t="shared" si="67"/>
        <v>0</v>
      </c>
      <c r="BI548" s="134">
        <f t="shared" si="68"/>
        <v>0</v>
      </c>
      <c r="BJ548" s="13" t="s">
        <v>76</v>
      </c>
      <c r="BK548" s="134">
        <f t="shared" si="69"/>
        <v>13050</v>
      </c>
      <c r="BL548" s="13" t="s">
        <v>118</v>
      </c>
      <c r="BM548" s="133" t="s">
        <v>1821</v>
      </c>
    </row>
    <row r="549" spans="2:65" s="1" customFormat="1" ht="16.5" customHeight="1">
      <c r="B549" s="122"/>
      <c r="C549" s="123" t="s">
        <v>1822</v>
      </c>
      <c r="D549" s="123" t="s">
        <v>113</v>
      </c>
      <c r="E549" s="124" t="s">
        <v>1823</v>
      </c>
      <c r="F549" s="125" t="s">
        <v>1824</v>
      </c>
      <c r="G549" s="126" t="s">
        <v>133</v>
      </c>
      <c r="H549" s="199">
        <v>2</v>
      </c>
      <c r="I549" s="128">
        <v>2120</v>
      </c>
      <c r="J549" s="128">
        <f t="shared" si="60"/>
        <v>4240</v>
      </c>
      <c r="K549" s="125" t="s">
        <v>117</v>
      </c>
      <c r="L549" s="25"/>
      <c r="M549" s="129" t="s">
        <v>1</v>
      </c>
      <c r="N549" s="130" t="s">
        <v>34</v>
      </c>
      <c r="O549" s="131">
        <v>0</v>
      </c>
      <c r="P549" s="131">
        <f t="shared" si="61"/>
        <v>0</v>
      </c>
      <c r="Q549" s="131">
        <v>0</v>
      </c>
      <c r="R549" s="131">
        <f t="shared" si="62"/>
        <v>0</v>
      </c>
      <c r="S549" s="131">
        <v>0</v>
      </c>
      <c r="T549" s="132">
        <f t="shared" si="63"/>
        <v>0</v>
      </c>
      <c r="AR549" s="133" t="s">
        <v>118</v>
      </c>
      <c r="AT549" s="133" t="s">
        <v>113</v>
      </c>
      <c r="AU549" s="133" t="s">
        <v>76</v>
      </c>
      <c r="AY549" s="13" t="s">
        <v>112</v>
      </c>
      <c r="BE549" s="134">
        <f t="shared" si="64"/>
        <v>4240</v>
      </c>
      <c r="BF549" s="134">
        <f t="shared" si="65"/>
        <v>0</v>
      </c>
      <c r="BG549" s="134">
        <f t="shared" si="66"/>
        <v>0</v>
      </c>
      <c r="BH549" s="134">
        <f t="shared" si="67"/>
        <v>0</v>
      </c>
      <c r="BI549" s="134">
        <f t="shared" si="68"/>
        <v>0</v>
      </c>
      <c r="BJ549" s="13" t="s">
        <v>76</v>
      </c>
      <c r="BK549" s="134">
        <f t="shared" si="69"/>
        <v>4240</v>
      </c>
      <c r="BL549" s="13" t="s">
        <v>118</v>
      </c>
      <c r="BM549" s="133" t="s">
        <v>1825</v>
      </c>
    </row>
    <row r="550" spans="2:65" s="1" customFormat="1" ht="16.5" customHeight="1">
      <c r="B550" s="122"/>
      <c r="C550" s="123" t="s">
        <v>1826</v>
      </c>
      <c r="D550" s="123" t="s">
        <v>113</v>
      </c>
      <c r="E550" s="124" t="s">
        <v>1827</v>
      </c>
      <c r="F550" s="125" t="s">
        <v>1828</v>
      </c>
      <c r="G550" s="126" t="s">
        <v>133</v>
      </c>
      <c r="H550" s="199">
        <v>2</v>
      </c>
      <c r="I550" s="128">
        <v>2160</v>
      </c>
      <c r="J550" s="128">
        <f t="shared" si="60"/>
        <v>4320</v>
      </c>
      <c r="K550" s="125" t="s">
        <v>117</v>
      </c>
      <c r="L550" s="25"/>
      <c r="M550" s="129" t="s">
        <v>1</v>
      </c>
      <c r="N550" s="130" t="s">
        <v>34</v>
      </c>
      <c r="O550" s="131">
        <v>0</v>
      </c>
      <c r="P550" s="131">
        <f t="shared" si="61"/>
        <v>0</v>
      </c>
      <c r="Q550" s="131">
        <v>0</v>
      </c>
      <c r="R550" s="131">
        <f t="shared" si="62"/>
        <v>0</v>
      </c>
      <c r="S550" s="131">
        <v>0</v>
      </c>
      <c r="T550" s="132">
        <f t="shared" si="63"/>
        <v>0</v>
      </c>
      <c r="AR550" s="133" t="s">
        <v>118</v>
      </c>
      <c r="AT550" s="133" t="s">
        <v>113</v>
      </c>
      <c r="AU550" s="133" t="s">
        <v>76</v>
      </c>
      <c r="AY550" s="13" t="s">
        <v>112</v>
      </c>
      <c r="BE550" s="134">
        <f t="shared" si="64"/>
        <v>4320</v>
      </c>
      <c r="BF550" s="134">
        <f t="shared" si="65"/>
        <v>0</v>
      </c>
      <c r="BG550" s="134">
        <f t="shared" si="66"/>
        <v>0</v>
      </c>
      <c r="BH550" s="134">
        <f t="shared" si="67"/>
        <v>0</v>
      </c>
      <c r="BI550" s="134">
        <f t="shared" si="68"/>
        <v>0</v>
      </c>
      <c r="BJ550" s="13" t="s">
        <v>76</v>
      </c>
      <c r="BK550" s="134">
        <f t="shared" si="69"/>
        <v>4320</v>
      </c>
      <c r="BL550" s="13" t="s">
        <v>118</v>
      </c>
      <c r="BM550" s="133" t="s">
        <v>1829</v>
      </c>
    </row>
    <row r="551" spans="2:65" s="1" customFormat="1" ht="16.5" customHeight="1">
      <c r="B551" s="122"/>
      <c r="C551" s="123" t="s">
        <v>1830</v>
      </c>
      <c r="D551" s="123" t="s">
        <v>113</v>
      </c>
      <c r="E551" s="124" t="s">
        <v>1831</v>
      </c>
      <c r="F551" s="125" t="s">
        <v>1832</v>
      </c>
      <c r="G551" s="126" t="s">
        <v>133</v>
      </c>
      <c r="H551" s="199">
        <v>2</v>
      </c>
      <c r="I551" s="128">
        <v>4830</v>
      </c>
      <c r="J551" s="128">
        <f t="shared" si="60"/>
        <v>9660</v>
      </c>
      <c r="K551" s="125" t="s">
        <v>117</v>
      </c>
      <c r="L551" s="25"/>
      <c r="M551" s="129" t="s">
        <v>1</v>
      </c>
      <c r="N551" s="130" t="s">
        <v>34</v>
      </c>
      <c r="O551" s="131">
        <v>0</v>
      </c>
      <c r="P551" s="131">
        <f t="shared" si="61"/>
        <v>0</v>
      </c>
      <c r="Q551" s="131">
        <v>0</v>
      </c>
      <c r="R551" s="131">
        <f t="shared" si="62"/>
        <v>0</v>
      </c>
      <c r="S551" s="131">
        <v>0</v>
      </c>
      <c r="T551" s="132">
        <f t="shared" si="63"/>
        <v>0</v>
      </c>
      <c r="AR551" s="133" t="s">
        <v>118</v>
      </c>
      <c r="AT551" s="133" t="s">
        <v>113</v>
      </c>
      <c r="AU551" s="133" t="s">
        <v>76</v>
      </c>
      <c r="AY551" s="13" t="s">
        <v>112</v>
      </c>
      <c r="BE551" s="134">
        <f t="shared" si="64"/>
        <v>9660</v>
      </c>
      <c r="BF551" s="134">
        <f t="shared" si="65"/>
        <v>0</v>
      </c>
      <c r="BG551" s="134">
        <f t="shared" si="66"/>
        <v>0</v>
      </c>
      <c r="BH551" s="134">
        <f t="shared" si="67"/>
        <v>0</v>
      </c>
      <c r="BI551" s="134">
        <f t="shared" si="68"/>
        <v>0</v>
      </c>
      <c r="BJ551" s="13" t="s">
        <v>76</v>
      </c>
      <c r="BK551" s="134">
        <f t="shared" si="69"/>
        <v>9660</v>
      </c>
      <c r="BL551" s="13" t="s">
        <v>118</v>
      </c>
      <c r="BM551" s="133" t="s">
        <v>1833</v>
      </c>
    </row>
    <row r="552" spans="2:65" s="1" customFormat="1" ht="16.5" customHeight="1">
      <c r="B552" s="122"/>
      <c r="C552" s="123" t="s">
        <v>1834</v>
      </c>
      <c r="D552" s="123" t="s">
        <v>113</v>
      </c>
      <c r="E552" s="124" t="s">
        <v>1835</v>
      </c>
      <c r="F552" s="125" t="s">
        <v>1836</v>
      </c>
      <c r="G552" s="126" t="s">
        <v>133</v>
      </c>
      <c r="H552" s="199">
        <v>2</v>
      </c>
      <c r="I552" s="128">
        <v>7480</v>
      </c>
      <c r="J552" s="128">
        <f t="shared" si="60"/>
        <v>14960</v>
      </c>
      <c r="K552" s="125" t="s">
        <v>117</v>
      </c>
      <c r="L552" s="25"/>
      <c r="M552" s="129" t="s">
        <v>1</v>
      </c>
      <c r="N552" s="130" t="s">
        <v>34</v>
      </c>
      <c r="O552" s="131">
        <v>0</v>
      </c>
      <c r="P552" s="131">
        <f t="shared" si="61"/>
        <v>0</v>
      </c>
      <c r="Q552" s="131">
        <v>0</v>
      </c>
      <c r="R552" s="131">
        <f t="shared" si="62"/>
        <v>0</v>
      </c>
      <c r="S552" s="131">
        <v>0</v>
      </c>
      <c r="T552" s="132">
        <f t="shared" si="63"/>
        <v>0</v>
      </c>
      <c r="AR552" s="133" t="s">
        <v>118</v>
      </c>
      <c r="AT552" s="133" t="s">
        <v>113</v>
      </c>
      <c r="AU552" s="133" t="s">
        <v>76</v>
      </c>
      <c r="AY552" s="13" t="s">
        <v>112</v>
      </c>
      <c r="BE552" s="134">
        <f t="shared" si="64"/>
        <v>14960</v>
      </c>
      <c r="BF552" s="134">
        <f t="shared" si="65"/>
        <v>0</v>
      </c>
      <c r="BG552" s="134">
        <f t="shared" si="66"/>
        <v>0</v>
      </c>
      <c r="BH552" s="134">
        <f t="shared" si="67"/>
        <v>0</v>
      </c>
      <c r="BI552" s="134">
        <f t="shared" si="68"/>
        <v>0</v>
      </c>
      <c r="BJ552" s="13" t="s">
        <v>76</v>
      </c>
      <c r="BK552" s="134">
        <f t="shared" si="69"/>
        <v>14960</v>
      </c>
      <c r="BL552" s="13" t="s">
        <v>118</v>
      </c>
      <c r="BM552" s="133" t="s">
        <v>1837</v>
      </c>
    </row>
    <row r="553" spans="2:65" s="1" customFormat="1" ht="24.2" customHeight="1">
      <c r="B553" s="122"/>
      <c r="C553" s="123" t="s">
        <v>1838</v>
      </c>
      <c r="D553" s="123" t="s">
        <v>113</v>
      </c>
      <c r="E553" s="124" t="s">
        <v>1839</v>
      </c>
      <c r="F553" s="125" t="s">
        <v>1840</v>
      </c>
      <c r="G553" s="126" t="s">
        <v>133</v>
      </c>
      <c r="H553" s="199">
        <v>2</v>
      </c>
      <c r="I553" s="128">
        <v>859</v>
      </c>
      <c r="J553" s="128">
        <f t="shared" si="60"/>
        <v>1718</v>
      </c>
      <c r="K553" s="125" t="s">
        <v>117</v>
      </c>
      <c r="L553" s="25"/>
      <c r="M553" s="129" t="s">
        <v>1</v>
      </c>
      <c r="N553" s="130" t="s">
        <v>34</v>
      </c>
      <c r="O553" s="131">
        <v>0</v>
      </c>
      <c r="P553" s="131">
        <f t="shared" si="61"/>
        <v>0</v>
      </c>
      <c r="Q553" s="131">
        <v>0</v>
      </c>
      <c r="R553" s="131">
        <f t="shared" si="62"/>
        <v>0</v>
      </c>
      <c r="S553" s="131">
        <v>0</v>
      </c>
      <c r="T553" s="132">
        <f t="shared" si="63"/>
        <v>0</v>
      </c>
      <c r="AR553" s="133" t="s">
        <v>118</v>
      </c>
      <c r="AT553" s="133" t="s">
        <v>113</v>
      </c>
      <c r="AU553" s="133" t="s">
        <v>76</v>
      </c>
      <c r="AY553" s="13" t="s">
        <v>112</v>
      </c>
      <c r="BE553" s="134">
        <f t="shared" si="64"/>
        <v>1718</v>
      </c>
      <c r="BF553" s="134">
        <f t="shared" si="65"/>
        <v>0</v>
      </c>
      <c r="BG553" s="134">
        <f t="shared" si="66"/>
        <v>0</v>
      </c>
      <c r="BH553" s="134">
        <f t="shared" si="67"/>
        <v>0</v>
      </c>
      <c r="BI553" s="134">
        <f t="shared" si="68"/>
        <v>0</v>
      </c>
      <c r="BJ553" s="13" t="s">
        <v>76</v>
      </c>
      <c r="BK553" s="134">
        <f t="shared" si="69"/>
        <v>1718</v>
      </c>
      <c r="BL553" s="13" t="s">
        <v>118</v>
      </c>
      <c r="BM553" s="133" t="s">
        <v>1841</v>
      </c>
    </row>
    <row r="554" spans="2:65" s="1" customFormat="1" ht="16.5" customHeight="1">
      <c r="B554" s="122"/>
      <c r="C554" s="123" t="s">
        <v>1842</v>
      </c>
      <c r="D554" s="123" t="s">
        <v>113</v>
      </c>
      <c r="E554" s="124" t="s">
        <v>1843</v>
      </c>
      <c r="F554" s="125" t="s">
        <v>1844</v>
      </c>
      <c r="G554" s="126" t="s">
        <v>133</v>
      </c>
      <c r="H554" s="199">
        <v>2</v>
      </c>
      <c r="I554" s="128">
        <v>7540</v>
      </c>
      <c r="J554" s="128">
        <f t="shared" si="60"/>
        <v>15080</v>
      </c>
      <c r="K554" s="125" t="s">
        <v>117</v>
      </c>
      <c r="L554" s="25"/>
      <c r="M554" s="129" t="s">
        <v>1</v>
      </c>
      <c r="N554" s="130" t="s">
        <v>34</v>
      </c>
      <c r="O554" s="131">
        <v>0</v>
      </c>
      <c r="P554" s="131">
        <f t="shared" si="61"/>
        <v>0</v>
      </c>
      <c r="Q554" s="131">
        <v>0</v>
      </c>
      <c r="R554" s="131">
        <f t="shared" si="62"/>
        <v>0</v>
      </c>
      <c r="S554" s="131">
        <v>0</v>
      </c>
      <c r="T554" s="132">
        <f t="shared" si="63"/>
        <v>0</v>
      </c>
      <c r="AR554" s="133" t="s">
        <v>118</v>
      </c>
      <c r="AT554" s="133" t="s">
        <v>113</v>
      </c>
      <c r="AU554" s="133" t="s">
        <v>76</v>
      </c>
      <c r="AY554" s="13" t="s">
        <v>112</v>
      </c>
      <c r="BE554" s="134">
        <f t="shared" si="64"/>
        <v>15080</v>
      </c>
      <c r="BF554" s="134">
        <f t="shared" si="65"/>
        <v>0</v>
      </c>
      <c r="BG554" s="134">
        <f t="shared" si="66"/>
        <v>0</v>
      </c>
      <c r="BH554" s="134">
        <f t="shared" si="67"/>
        <v>0</v>
      </c>
      <c r="BI554" s="134">
        <f t="shared" si="68"/>
        <v>0</v>
      </c>
      <c r="BJ554" s="13" t="s">
        <v>76</v>
      </c>
      <c r="BK554" s="134">
        <f t="shared" si="69"/>
        <v>15080</v>
      </c>
      <c r="BL554" s="13" t="s">
        <v>118</v>
      </c>
      <c r="BM554" s="133" t="s">
        <v>1845</v>
      </c>
    </row>
    <row r="555" spans="2:65" s="1" customFormat="1" ht="16.5" customHeight="1">
      <c r="B555" s="122"/>
      <c r="C555" s="123" t="s">
        <v>1846</v>
      </c>
      <c r="D555" s="123" t="s">
        <v>113</v>
      </c>
      <c r="E555" s="124" t="s">
        <v>1847</v>
      </c>
      <c r="F555" s="125" t="s">
        <v>1848</v>
      </c>
      <c r="G555" s="126" t="s">
        <v>133</v>
      </c>
      <c r="H555" s="199">
        <v>2</v>
      </c>
      <c r="I555" s="128">
        <v>6280</v>
      </c>
      <c r="J555" s="128">
        <f t="shared" si="60"/>
        <v>12560</v>
      </c>
      <c r="K555" s="125" t="s">
        <v>117</v>
      </c>
      <c r="L555" s="25"/>
      <c r="M555" s="129" t="s">
        <v>1</v>
      </c>
      <c r="N555" s="130" t="s">
        <v>34</v>
      </c>
      <c r="O555" s="131">
        <v>0</v>
      </c>
      <c r="P555" s="131">
        <f t="shared" si="61"/>
        <v>0</v>
      </c>
      <c r="Q555" s="131">
        <v>0</v>
      </c>
      <c r="R555" s="131">
        <f t="shared" si="62"/>
        <v>0</v>
      </c>
      <c r="S555" s="131">
        <v>0</v>
      </c>
      <c r="T555" s="132">
        <f t="shared" si="63"/>
        <v>0</v>
      </c>
      <c r="AR555" s="133" t="s">
        <v>118</v>
      </c>
      <c r="AT555" s="133" t="s">
        <v>113</v>
      </c>
      <c r="AU555" s="133" t="s">
        <v>76</v>
      </c>
      <c r="AY555" s="13" t="s">
        <v>112</v>
      </c>
      <c r="BE555" s="134">
        <f t="shared" si="64"/>
        <v>12560</v>
      </c>
      <c r="BF555" s="134">
        <f t="shared" si="65"/>
        <v>0</v>
      </c>
      <c r="BG555" s="134">
        <f t="shared" si="66"/>
        <v>0</v>
      </c>
      <c r="BH555" s="134">
        <f t="shared" si="67"/>
        <v>0</v>
      </c>
      <c r="BI555" s="134">
        <f t="shared" si="68"/>
        <v>0</v>
      </c>
      <c r="BJ555" s="13" t="s">
        <v>76</v>
      </c>
      <c r="BK555" s="134">
        <f t="shared" si="69"/>
        <v>12560</v>
      </c>
      <c r="BL555" s="13" t="s">
        <v>118</v>
      </c>
      <c r="BM555" s="133" t="s">
        <v>1849</v>
      </c>
    </row>
    <row r="556" spans="2:65" s="1" customFormat="1" ht="24.2" customHeight="1">
      <c r="B556" s="122"/>
      <c r="C556" s="123" t="s">
        <v>1850</v>
      </c>
      <c r="D556" s="123" t="s">
        <v>113</v>
      </c>
      <c r="E556" s="124" t="s">
        <v>1851</v>
      </c>
      <c r="F556" s="125" t="s">
        <v>1852</v>
      </c>
      <c r="G556" s="126" t="s">
        <v>133</v>
      </c>
      <c r="H556" s="199">
        <v>2</v>
      </c>
      <c r="I556" s="128">
        <v>5830</v>
      </c>
      <c r="J556" s="128">
        <f t="shared" si="60"/>
        <v>11660</v>
      </c>
      <c r="K556" s="125" t="s">
        <v>117</v>
      </c>
      <c r="L556" s="25"/>
      <c r="M556" s="129" t="s">
        <v>1</v>
      </c>
      <c r="N556" s="130" t="s">
        <v>34</v>
      </c>
      <c r="O556" s="131">
        <v>0</v>
      </c>
      <c r="P556" s="131">
        <f t="shared" si="61"/>
        <v>0</v>
      </c>
      <c r="Q556" s="131">
        <v>0</v>
      </c>
      <c r="R556" s="131">
        <f t="shared" si="62"/>
        <v>0</v>
      </c>
      <c r="S556" s="131">
        <v>0</v>
      </c>
      <c r="T556" s="132">
        <f t="shared" si="63"/>
        <v>0</v>
      </c>
      <c r="AR556" s="133" t="s">
        <v>118</v>
      </c>
      <c r="AT556" s="133" t="s">
        <v>113</v>
      </c>
      <c r="AU556" s="133" t="s">
        <v>76</v>
      </c>
      <c r="AY556" s="13" t="s">
        <v>112</v>
      </c>
      <c r="BE556" s="134">
        <f t="shared" si="64"/>
        <v>11660</v>
      </c>
      <c r="BF556" s="134">
        <f t="shared" si="65"/>
        <v>0</v>
      </c>
      <c r="BG556" s="134">
        <f t="shared" si="66"/>
        <v>0</v>
      </c>
      <c r="BH556" s="134">
        <f t="shared" si="67"/>
        <v>0</v>
      </c>
      <c r="BI556" s="134">
        <f t="shared" si="68"/>
        <v>0</v>
      </c>
      <c r="BJ556" s="13" t="s">
        <v>76</v>
      </c>
      <c r="BK556" s="134">
        <f t="shared" si="69"/>
        <v>11660</v>
      </c>
      <c r="BL556" s="13" t="s">
        <v>118</v>
      </c>
      <c r="BM556" s="133" t="s">
        <v>1853</v>
      </c>
    </row>
    <row r="557" spans="2:65" s="1" customFormat="1" ht="16.5" customHeight="1">
      <c r="B557" s="122"/>
      <c r="C557" s="123" t="s">
        <v>1854</v>
      </c>
      <c r="D557" s="123" t="s">
        <v>113</v>
      </c>
      <c r="E557" s="124" t="s">
        <v>1855</v>
      </c>
      <c r="F557" s="125" t="s">
        <v>1856</v>
      </c>
      <c r="G557" s="126" t="s">
        <v>133</v>
      </c>
      <c r="H557" s="199">
        <v>2</v>
      </c>
      <c r="I557" s="128">
        <v>6290</v>
      </c>
      <c r="J557" s="128">
        <f t="shared" si="60"/>
        <v>12580</v>
      </c>
      <c r="K557" s="125" t="s">
        <v>117</v>
      </c>
      <c r="L557" s="25"/>
      <c r="M557" s="129" t="s">
        <v>1</v>
      </c>
      <c r="N557" s="130" t="s">
        <v>34</v>
      </c>
      <c r="O557" s="131">
        <v>0</v>
      </c>
      <c r="P557" s="131">
        <f t="shared" si="61"/>
        <v>0</v>
      </c>
      <c r="Q557" s="131">
        <v>0</v>
      </c>
      <c r="R557" s="131">
        <f t="shared" si="62"/>
        <v>0</v>
      </c>
      <c r="S557" s="131">
        <v>0</v>
      </c>
      <c r="T557" s="132">
        <f t="shared" si="63"/>
        <v>0</v>
      </c>
      <c r="AR557" s="133" t="s">
        <v>118</v>
      </c>
      <c r="AT557" s="133" t="s">
        <v>113</v>
      </c>
      <c r="AU557" s="133" t="s">
        <v>76</v>
      </c>
      <c r="AY557" s="13" t="s">
        <v>112</v>
      </c>
      <c r="BE557" s="134">
        <f t="shared" si="64"/>
        <v>12580</v>
      </c>
      <c r="BF557" s="134">
        <f t="shared" si="65"/>
        <v>0</v>
      </c>
      <c r="BG557" s="134">
        <f t="shared" si="66"/>
        <v>0</v>
      </c>
      <c r="BH557" s="134">
        <f t="shared" si="67"/>
        <v>0</v>
      </c>
      <c r="BI557" s="134">
        <f t="shared" si="68"/>
        <v>0</v>
      </c>
      <c r="BJ557" s="13" t="s">
        <v>76</v>
      </c>
      <c r="BK557" s="134">
        <f t="shared" si="69"/>
        <v>12580</v>
      </c>
      <c r="BL557" s="13" t="s">
        <v>118</v>
      </c>
      <c r="BM557" s="133" t="s">
        <v>1857</v>
      </c>
    </row>
    <row r="558" spans="2:65" s="1" customFormat="1" ht="24.2" customHeight="1">
      <c r="B558" s="122"/>
      <c r="C558" s="123" t="s">
        <v>1858</v>
      </c>
      <c r="D558" s="123" t="s">
        <v>113</v>
      </c>
      <c r="E558" s="124" t="s">
        <v>1859</v>
      </c>
      <c r="F558" s="125" t="s">
        <v>1860</v>
      </c>
      <c r="G558" s="126" t="s">
        <v>133</v>
      </c>
      <c r="H558" s="199">
        <v>2</v>
      </c>
      <c r="I558" s="128">
        <v>2890</v>
      </c>
      <c r="J558" s="128">
        <f t="shared" si="60"/>
        <v>5780</v>
      </c>
      <c r="K558" s="125" t="s">
        <v>117</v>
      </c>
      <c r="L558" s="25"/>
      <c r="M558" s="129" t="s">
        <v>1</v>
      </c>
      <c r="N558" s="130" t="s">
        <v>34</v>
      </c>
      <c r="O558" s="131">
        <v>0</v>
      </c>
      <c r="P558" s="131">
        <f t="shared" si="61"/>
        <v>0</v>
      </c>
      <c r="Q558" s="131">
        <v>0</v>
      </c>
      <c r="R558" s="131">
        <f t="shared" si="62"/>
        <v>0</v>
      </c>
      <c r="S558" s="131">
        <v>0</v>
      </c>
      <c r="T558" s="132">
        <f t="shared" si="63"/>
        <v>0</v>
      </c>
      <c r="AR558" s="133" t="s">
        <v>118</v>
      </c>
      <c r="AT558" s="133" t="s">
        <v>113</v>
      </c>
      <c r="AU558" s="133" t="s">
        <v>76</v>
      </c>
      <c r="AY558" s="13" t="s">
        <v>112</v>
      </c>
      <c r="BE558" s="134">
        <f t="shared" si="64"/>
        <v>5780</v>
      </c>
      <c r="BF558" s="134">
        <f t="shared" si="65"/>
        <v>0</v>
      </c>
      <c r="BG558" s="134">
        <f t="shared" si="66"/>
        <v>0</v>
      </c>
      <c r="BH558" s="134">
        <f t="shared" si="67"/>
        <v>0</v>
      </c>
      <c r="BI558" s="134">
        <f t="shared" si="68"/>
        <v>0</v>
      </c>
      <c r="BJ558" s="13" t="s">
        <v>76</v>
      </c>
      <c r="BK558" s="134">
        <f t="shared" si="69"/>
        <v>5780</v>
      </c>
      <c r="BL558" s="13" t="s">
        <v>118</v>
      </c>
      <c r="BM558" s="133" t="s">
        <v>1861</v>
      </c>
    </row>
    <row r="559" spans="2:65" s="1" customFormat="1" ht="16.5" customHeight="1">
      <c r="B559" s="122"/>
      <c r="C559" s="123" t="s">
        <v>1862</v>
      </c>
      <c r="D559" s="123" t="s">
        <v>113</v>
      </c>
      <c r="E559" s="124" t="s">
        <v>1863</v>
      </c>
      <c r="F559" s="125" t="s">
        <v>1864</v>
      </c>
      <c r="G559" s="126" t="s">
        <v>133</v>
      </c>
      <c r="H559" s="199">
        <v>2</v>
      </c>
      <c r="I559" s="128">
        <v>1320</v>
      </c>
      <c r="J559" s="128">
        <f t="shared" si="60"/>
        <v>2640</v>
      </c>
      <c r="K559" s="125" t="s">
        <v>117</v>
      </c>
      <c r="L559" s="25"/>
      <c r="M559" s="129" t="s">
        <v>1</v>
      </c>
      <c r="N559" s="130" t="s">
        <v>34</v>
      </c>
      <c r="O559" s="131">
        <v>0</v>
      </c>
      <c r="P559" s="131">
        <f t="shared" si="61"/>
        <v>0</v>
      </c>
      <c r="Q559" s="131">
        <v>0</v>
      </c>
      <c r="R559" s="131">
        <f t="shared" si="62"/>
        <v>0</v>
      </c>
      <c r="S559" s="131">
        <v>0</v>
      </c>
      <c r="T559" s="132">
        <f t="shared" si="63"/>
        <v>0</v>
      </c>
      <c r="AR559" s="133" t="s">
        <v>118</v>
      </c>
      <c r="AT559" s="133" t="s">
        <v>113</v>
      </c>
      <c r="AU559" s="133" t="s">
        <v>76</v>
      </c>
      <c r="AY559" s="13" t="s">
        <v>112</v>
      </c>
      <c r="BE559" s="134">
        <f t="shared" si="64"/>
        <v>2640</v>
      </c>
      <c r="BF559" s="134">
        <f t="shared" si="65"/>
        <v>0</v>
      </c>
      <c r="BG559" s="134">
        <f t="shared" si="66"/>
        <v>0</v>
      </c>
      <c r="BH559" s="134">
        <f t="shared" si="67"/>
        <v>0</v>
      </c>
      <c r="BI559" s="134">
        <f t="shared" si="68"/>
        <v>0</v>
      </c>
      <c r="BJ559" s="13" t="s">
        <v>76</v>
      </c>
      <c r="BK559" s="134">
        <f t="shared" si="69"/>
        <v>2640</v>
      </c>
      <c r="BL559" s="13" t="s">
        <v>118</v>
      </c>
      <c r="BM559" s="133" t="s">
        <v>1865</v>
      </c>
    </row>
    <row r="560" spans="2:65" s="1" customFormat="1" ht="16.5" customHeight="1">
      <c r="B560" s="122"/>
      <c r="C560" s="123" t="s">
        <v>1866</v>
      </c>
      <c r="D560" s="123" t="s">
        <v>113</v>
      </c>
      <c r="E560" s="124" t="s">
        <v>1867</v>
      </c>
      <c r="F560" s="125" t="s">
        <v>1868</v>
      </c>
      <c r="G560" s="126" t="s">
        <v>133</v>
      </c>
      <c r="H560" s="199">
        <v>2</v>
      </c>
      <c r="I560" s="128">
        <v>1350</v>
      </c>
      <c r="J560" s="128">
        <f t="shared" si="60"/>
        <v>2700</v>
      </c>
      <c r="K560" s="125" t="s">
        <v>117</v>
      </c>
      <c r="L560" s="25"/>
      <c r="M560" s="129" t="s">
        <v>1</v>
      </c>
      <c r="N560" s="130" t="s">
        <v>34</v>
      </c>
      <c r="O560" s="131">
        <v>0</v>
      </c>
      <c r="P560" s="131">
        <f t="shared" si="61"/>
        <v>0</v>
      </c>
      <c r="Q560" s="131">
        <v>0</v>
      </c>
      <c r="R560" s="131">
        <f t="shared" si="62"/>
        <v>0</v>
      </c>
      <c r="S560" s="131">
        <v>0</v>
      </c>
      <c r="T560" s="132">
        <f t="shared" si="63"/>
        <v>0</v>
      </c>
      <c r="AR560" s="133" t="s">
        <v>118</v>
      </c>
      <c r="AT560" s="133" t="s">
        <v>113</v>
      </c>
      <c r="AU560" s="133" t="s">
        <v>76</v>
      </c>
      <c r="AY560" s="13" t="s">
        <v>112</v>
      </c>
      <c r="BE560" s="134">
        <f t="shared" si="64"/>
        <v>2700</v>
      </c>
      <c r="BF560" s="134">
        <f t="shared" si="65"/>
        <v>0</v>
      </c>
      <c r="BG560" s="134">
        <f t="shared" si="66"/>
        <v>0</v>
      </c>
      <c r="BH560" s="134">
        <f t="shared" si="67"/>
        <v>0</v>
      </c>
      <c r="BI560" s="134">
        <f t="shared" si="68"/>
        <v>0</v>
      </c>
      <c r="BJ560" s="13" t="s">
        <v>76</v>
      </c>
      <c r="BK560" s="134">
        <f t="shared" si="69"/>
        <v>2700</v>
      </c>
      <c r="BL560" s="13" t="s">
        <v>118</v>
      </c>
      <c r="BM560" s="133" t="s">
        <v>1869</v>
      </c>
    </row>
    <row r="561" spans="2:65" s="1" customFormat="1" ht="21.75" customHeight="1">
      <c r="B561" s="122"/>
      <c r="C561" s="123" t="s">
        <v>1870</v>
      </c>
      <c r="D561" s="123" t="s">
        <v>113</v>
      </c>
      <c r="E561" s="124" t="s">
        <v>1871</v>
      </c>
      <c r="F561" s="125" t="s">
        <v>1872</v>
      </c>
      <c r="G561" s="126" t="s">
        <v>133</v>
      </c>
      <c r="H561" s="199">
        <v>2</v>
      </c>
      <c r="I561" s="128">
        <v>798</v>
      </c>
      <c r="J561" s="128">
        <f t="shared" si="60"/>
        <v>1596</v>
      </c>
      <c r="K561" s="125" t="s">
        <v>117</v>
      </c>
      <c r="L561" s="25"/>
      <c r="M561" s="129" t="s">
        <v>1</v>
      </c>
      <c r="N561" s="130" t="s">
        <v>34</v>
      </c>
      <c r="O561" s="131">
        <v>0</v>
      </c>
      <c r="P561" s="131">
        <f t="shared" si="61"/>
        <v>0</v>
      </c>
      <c r="Q561" s="131">
        <v>0</v>
      </c>
      <c r="R561" s="131">
        <f t="shared" si="62"/>
        <v>0</v>
      </c>
      <c r="S561" s="131">
        <v>0</v>
      </c>
      <c r="T561" s="132">
        <f t="shared" si="63"/>
        <v>0</v>
      </c>
      <c r="AR561" s="133" t="s">
        <v>118</v>
      </c>
      <c r="AT561" s="133" t="s">
        <v>113</v>
      </c>
      <c r="AU561" s="133" t="s">
        <v>76</v>
      </c>
      <c r="AY561" s="13" t="s">
        <v>112</v>
      </c>
      <c r="BE561" s="134">
        <f t="shared" si="64"/>
        <v>1596</v>
      </c>
      <c r="BF561" s="134">
        <f t="shared" si="65"/>
        <v>0</v>
      </c>
      <c r="BG561" s="134">
        <f t="shared" si="66"/>
        <v>0</v>
      </c>
      <c r="BH561" s="134">
        <f t="shared" si="67"/>
        <v>0</v>
      </c>
      <c r="BI561" s="134">
        <f t="shared" si="68"/>
        <v>0</v>
      </c>
      <c r="BJ561" s="13" t="s">
        <v>76</v>
      </c>
      <c r="BK561" s="134">
        <f t="shared" si="69"/>
        <v>1596</v>
      </c>
      <c r="BL561" s="13" t="s">
        <v>118</v>
      </c>
      <c r="BM561" s="133" t="s">
        <v>1873</v>
      </c>
    </row>
    <row r="562" spans="2:65" s="1" customFormat="1" ht="24.2" customHeight="1">
      <c r="B562" s="122"/>
      <c r="C562" s="123" t="s">
        <v>1874</v>
      </c>
      <c r="D562" s="123" t="s">
        <v>113</v>
      </c>
      <c r="E562" s="124" t="s">
        <v>1875</v>
      </c>
      <c r="F562" s="125" t="s">
        <v>1876</v>
      </c>
      <c r="G562" s="126" t="s">
        <v>133</v>
      </c>
      <c r="H562" s="199">
        <v>2</v>
      </c>
      <c r="I562" s="128">
        <v>2360</v>
      </c>
      <c r="J562" s="128">
        <f t="shared" si="60"/>
        <v>4720</v>
      </c>
      <c r="K562" s="125" t="s">
        <v>117</v>
      </c>
      <c r="L562" s="25"/>
      <c r="M562" s="129" t="s">
        <v>1</v>
      </c>
      <c r="N562" s="130" t="s">
        <v>34</v>
      </c>
      <c r="O562" s="131">
        <v>0</v>
      </c>
      <c r="P562" s="131">
        <f t="shared" si="61"/>
        <v>0</v>
      </c>
      <c r="Q562" s="131">
        <v>0</v>
      </c>
      <c r="R562" s="131">
        <f t="shared" si="62"/>
        <v>0</v>
      </c>
      <c r="S562" s="131">
        <v>0</v>
      </c>
      <c r="T562" s="132">
        <f t="shared" si="63"/>
        <v>0</v>
      </c>
      <c r="AR562" s="133" t="s">
        <v>118</v>
      </c>
      <c r="AT562" s="133" t="s">
        <v>113</v>
      </c>
      <c r="AU562" s="133" t="s">
        <v>76</v>
      </c>
      <c r="AY562" s="13" t="s">
        <v>112</v>
      </c>
      <c r="BE562" s="134">
        <f t="shared" si="64"/>
        <v>4720</v>
      </c>
      <c r="BF562" s="134">
        <f t="shared" si="65"/>
        <v>0</v>
      </c>
      <c r="BG562" s="134">
        <f t="shared" si="66"/>
        <v>0</v>
      </c>
      <c r="BH562" s="134">
        <f t="shared" si="67"/>
        <v>0</v>
      </c>
      <c r="BI562" s="134">
        <f t="shared" si="68"/>
        <v>0</v>
      </c>
      <c r="BJ562" s="13" t="s">
        <v>76</v>
      </c>
      <c r="BK562" s="134">
        <f t="shared" si="69"/>
        <v>4720</v>
      </c>
      <c r="BL562" s="13" t="s">
        <v>118</v>
      </c>
      <c r="BM562" s="133" t="s">
        <v>1877</v>
      </c>
    </row>
    <row r="563" spans="2:65" s="1" customFormat="1" ht="24.2" customHeight="1">
      <c r="B563" s="122"/>
      <c r="C563" s="123" t="s">
        <v>1878</v>
      </c>
      <c r="D563" s="123" t="s">
        <v>113</v>
      </c>
      <c r="E563" s="124" t="s">
        <v>1879</v>
      </c>
      <c r="F563" s="125" t="s">
        <v>1880</v>
      </c>
      <c r="G563" s="126" t="s">
        <v>133</v>
      </c>
      <c r="H563" s="199">
        <v>2</v>
      </c>
      <c r="I563" s="128">
        <v>4690</v>
      </c>
      <c r="J563" s="128">
        <f t="shared" si="60"/>
        <v>9380</v>
      </c>
      <c r="K563" s="125" t="s">
        <v>117</v>
      </c>
      <c r="L563" s="25"/>
      <c r="M563" s="129" t="s">
        <v>1</v>
      </c>
      <c r="N563" s="130" t="s">
        <v>34</v>
      </c>
      <c r="O563" s="131">
        <v>0</v>
      </c>
      <c r="P563" s="131">
        <f t="shared" si="61"/>
        <v>0</v>
      </c>
      <c r="Q563" s="131">
        <v>0</v>
      </c>
      <c r="R563" s="131">
        <f t="shared" si="62"/>
        <v>0</v>
      </c>
      <c r="S563" s="131">
        <v>0</v>
      </c>
      <c r="T563" s="132">
        <f t="shared" si="63"/>
        <v>0</v>
      </c>
      <c r="AR563" s="133" t="s">
        <v>118</v>
      </c>
      <c r="AT563" s="133" t="s">
        <v>113</v>
      </c>
      <c r="AU563" s="133" t="s">
        <v>76</v>
      </c>
      <c r="AY563" s="13" t="s">
        <v>112</v>
      </c>
      <c r="BE563" s="134">
        <f t="shared" si="64"/>
        <v>9380</v>
      </c>
      <c r="BF563" s="134">
        <f t="shared" si="65"/>
        <v>0</v>
      </c>
      <c r="BG563" s="134">
        <f t="shared" si="66"/>
        <v>0</v>
      </c>
      <c r="BH563" s="134">
        <f t="shared" si="67"/>
        <v>0</v>
      </c>
      <c r="BI563" s="134">
        <f t="shared" si="68"/>
        <v>0</v>
      </c>
      <c r="BJ563" s="13" t="s">
        <v>76</v>
      </c>
      <c r="BK563" s="134">
        <f t="shared" si="69"/>
        <v>9380</v>
      </c>
      <c r="BL563" s="13" t="s">
        <v>118</v>
      </c>
      <c r="BM563" s="133" t="s">
        <v>1881</v>
      </c>
    </row>
    <row r="564" spans="2:65" s="1" customFormat="1" ht="21.75" customHeight="1">
      <c r="B564" s="122"/>
      <c r="C564" s="123" t="s">
        <v>1882</v>
      </c>
      <c r="D564" s="123" t="s">
        <v>113</v>
      </c>
      <c r="E564" s="124" t="s">
        <v>1883</v>
      </c>
      <c r="F564" s="125" t="s">
        <v>1884</v>
      </c>
      <c r="G564" s="126" t="s">
        <v>133</v>
      </c>
      <c r="H564" s="199">
        <v>2</v>
      </c>
      <c r="I564" s="128">
        <v>2810</v>
      </c>
      <c r="J564" s="128">
        <f t="shared" si="60"/>
        <v>5620</v>
      </c>
      <c r="K564" s="125" t="s">
        <v>117</v>
      </c>
      <c r="L564" s="25"/>
      <c r="M564" s="129" t="s">
        <v>1</v>
      </c>
      <c r="N564" s="130" t="s">
        <v>34</v>
      </c>
      <c r="O564" s="131">
        <v>0</v>
      </c>
      <c r="P564" s="131">
        <f t="shared" si="61"/>
        <v>0</v>
      </c>
      <c r="Q564" s="131">
        <v>0</v>
      </c>
      <c r="R564" s="131">
        <f t="shared" si="62"/>
        <v>0</v>
      </c>
      <c r="S564" s="131">
        <v>0</v>
      </c>
      <c r="T564" s="132">
        <f t="shared" si="63"/>
        <v>0</v>
      </c>
      <c r="AR564" s="133" t="s">
        <v>118</v>
      </c>
      <c r="AT564" s="133" t="s">
        <v>113</v>
      </c>
      <c r="AU564" s="133" t="s">
        <v>76</v>
      </c>
      <c r="AY564" s="13" t="s">
        <v>112</v>
      </c>
      <c r="BE564" s="134">
        <f t="shared" si="64"/>
        <v>5620</v>
      </c>
      <c r="BF564" s="134">
        <f t="shared" si="65"/>
        <v>0</v>
      </c>
      <c r="BG564" s="134">
        <f t="shared" si="66"/>
        <v>0</v>
      </c>
      <c r="BH564" s="134">
        <f t="shared" si="67"/>
        <v>0</v>
      </c>
      <c r="BI564" s="134">
        <f t="shared" si="68"/>
        <v>0</v>
      </c>
      <c r="BJ564" s="13" t="s">
        <v>76</v>
      </c>
      <c r="BK564" s="134">
        <f t="shared" si="69"/>
        <v>5620</v>
      </c>
      <c r="BL564" s="13" t="s">
        <v>118</v>
      </c>
      <c r="BM564" s="133" t="s">
        <v>1885</v>
      </c>
    </row>
    <row r="565" spans="2:65" s="1" customFormat="1" ht="24.2" customHeight="1">
      <c r="B565" s="122"/>
      <c r="C565" s="123" t="s">
        <v>1886</v>
      </c>
      <c r="D565" s="123" t="s">
        <v>113</v>
      </c>
      <c r="E565" s="124" t="s">
        <v>1887</v>
      </c>
      <c r="F565" s="125" t="s">
        <v>1888</v>
      </c>
      <c r="G565" s="126" t="s">
        <v>133</v>
      </c>
      <c r="H565" s="199">
        <v>2</v>
      </c>
      <c r="I565" s="128">
        <v>5600</v>
      </c>
      <c r="J565" s="128">
        <f t="shared" si="60"/>
        <v>11200</v>
      </c>
      <c r="K565" s="125" t="s">
        <v>117</v>
      </c>
      <c r="L565" s="25"/>
      <c r="M565" s="129" t="s">
        <v>1</v>
      </c>
      <c r="N565" s="130" t="s">
        <v>34</v>
      </c>
      <c r="O565" s="131">
        <v>0</v>
      </c>
      <c r="P565" s="131">
        <f t="shared" si="61"/>
        <v>0</v>
      </c>
      <c r="Q565" s="131">
        <v>0</v>
      </c>
      <c r="R565" s="131">
        <f t="shared" si="62"/>
        <v>0</v>
      </c>
      <c r="S565" s="131">
        <v>0</v>
      </c>
      <c r="T565" s="132">
        <f t="shared" si="63"/>
        <v>0</v>
      </c>
      <c r="AR565" s="133" t="s">
        <v>118</v>
      </c>
      <c r="AT565" s="133" t="s">
        <v>113</v>
      </c>
      <c r="AU565" s="133" t="s">
        <v>76</v>
      </c>
      <c r="AY565" s="13" t="s">
        <v>112</v>
      </c>
      <c r="BE565" s="134">
        <f t="shared" si="64"/>
        <v>11200</v>
      </c>
      <c r="BF565" s="134">
        <f t="shared" si="65"/>
        <v>0</v>
      </c>
      <c r="BG565" s="134">
        <f t="shared" si="66"/>
        <v>0</v>
      </c>
      <c r="BH565" s="134">
        <f t="shared" si="67"/>
        <v>0</v>
      </c>
      <c r="BI565" s="134">
        <f t="shared" si="68"/>
        <v>0</v>
      </c>
      <c r="BJ565" s="13" t="s">
        <v>76</v>
      </c>
      <c r="BK565" s="134">
        <f t="shared" si="69"/>
        <v>11200</v>
      </c>
      <c r="BL565" s="13" t="s">
        <v>118</v>
      </c>
      <c r="BM565" s="133" t="s">
        <v>1889</v>
      </c>
    </row>
    <row r="566" spans="2:65" s="1" customFormat="1" ht="24.2" customHeight="1">
      <c r="B566" s="122"/>
      <c r="C566" s="123" t="s">
        <v>1890</v>
      </c>
      <c r="D566" s="123" t="s">
        <v>113</v>
      </c>
      <c r="E566" s="124" t="s">
        <v>1891</v>
      </c>
      <c r="F566" s="125" t="s">
        <v>1892</v>
      </c>
      <c r="G566" s="126" t="s">
        <v>133</v>
      </c>
      <c r="H566" s="199">
        <v>2</v>
      </c>
      <c r="I566" s="128">
        <v>491</v>
      </c>
      <c r="J566" s="128">
        <f t="shared" si="60"/>
        <v>982</v>
      </c>
      <c r="K566" s="125" t="s">
        <v>117</v>
      </c>
      <c r="L566" s="25"/>
      <c r="M566" s="129" t="s">
        <v>1</v>
      </c>
      <c r="N566" s="130" t="s">
        <v>34</v>
      </c>
      <c r="O566" s="131">
        <v>0</v>
      </c>
      <c r="P566" s="131">
        <f t="shared" si="61"/>
        <v>0</v>
      </c>
      <c r="Q566" s="131">
        <v>0</v>
      </c>
      <c r="R566" s="131">
        <f t="shared" si="62"/>
        <v>0</v>
      </c>
      <c r="S566" s="131">
        <v>0</v>
      </c>
      <c r="T566" s="132">
        <f t="shared" si="63"/>
        <v>0</v>
      </c>
      <c r="AR566" s="133" t="s">
        <v>118</v>
      </c>
      <c r="AT566" s="133" t="s">
        <v>113</v>
      </c>
      <c r="AU566" s="133" t="s">
        <v>76</v>
      </c>
      <c r="AY566" s="13" t="s">
        <v>112</v>
      </c>
      <c r="BE566" s="134">
        <f t="shared" si="64"/>
        <v>982</v>
      </c>
      <c r="BF566" s="134">
        <f t="shared" si="65"/>
        <v>0</v>
      </c>
      <c r="BG566" s="134">
        <f t="shared" si="66"/>
        <v>0</v>
      </c>
      <c r="BH566" s="134">
        <f t="shared" si="67"/>
        <v>0</v>
      </c>
      <c r="BI566" s="134">
        <f t="shared" si="68"/>
        <v>0</v>
      </c>
      <c r="BJ566" s="13" t="s">
        <v>76</v>
      </c>
      <c r="BK566" s="134">
        <f t="shared" si="69"/>
        <v>982</v>
      </c>
      <c r="BL566" s="13" t="s">
        <v>118</v>
      </c>
      <c r="BM566" s="133" t="s">
        <v>1893</v>
      </c>
    </row>
    <row r="567" spans="2:65" s="1" customFormat="1" ht="24.2" customHeight="1">
      <c r="B567" s="122"/>
      <c r="C567" s="123" t="s">
        <v>1894</v>
      </c>
      <c r="D567" s="123" t="s">
        <v>113</v>
      </c>
      <c r="E567" s="124" t="s">
        <v>1895</v>
      </c>
      <c r="F567" s="125" t="s">
        <v>1896</v>
      </c>
      <c r="G567" s="126" t="s">
        <v>133</v>
      </c>
      <c r="H567" s="199">
        <v>2</v>
      </c>
      <c r="I567" s="128">
        <v>381</v>
      </c>
      <c r="J567" s="128">
        <f t="shared" si="60"/>
        <v>762</v>
      </c>
      <c r="K567" s="125" t="s">
        <v>117</v>
      </c>
      <c r="L567" s="25"/>
      <c r="M567" s="129" t="s">
        <v>1</v>
      </c>
      <c r="N567" s="130" t="s">
        <v>34</v>
      </c>
      <c r="O567" s="131">
        <v>0</v>
      </c>
      <c r="P567" s="131">
        <f t="shared" si="61"/>
        <v>0</v>
      </c>
      <c r="Q567" s="131">
        <v>0</v>
      </c>
      <c r="R567" s="131">
        <f t="shared" si="62"/>
        <v>0</v>
      </c>
      <c r="S567" s="131">
        <v>0</v>
      </c>
      <c r="T567" s="132">
        <f t="shared" si="63"/>
        <v>0</v>
      </c>
      <c r="AR567" s="133" t="s">
        <v>118</v>
      </c>
      <c r="AT567" s="133" t="s">
        <v>113</v>
      </c>
      <c r="AU567" s="133" t="s">
        <v>76</v>
      </c>
      <c r="AY567" s="13" t="s">
        <v>112</v>
      </c>
      <c r="BE567" s="134">
        <f t="shared" si="64"/>
        <v>762</v>
      </c>
      <c r="BF567" s="134">
        <f t="shared" si="65"/>
        <v>0</v>
      </c>
      <c r="BG567" s="134">
        <f t="shared" si="66"/>
        <v>0</v>
      </c>
      <c r="BH567" s="134">
        <f t="shared" si="67"/>
        <v>0</v>
      </c>
      <c r="BI567" s="134">
        <f t="shared" si="68"/>
        <v>0</v>
      </c>
      <c r="BJ567" s="13" t="s">
        <v>76</v>
      </c>
      <c r="BK567" s="134">
        <f t="shared" si="69"/>
        <v>762</v>
      </c>
      <c r="BL567" s="13" t="s">
        <v>118</v>
      </c>
      <c r="BM567" s="133" t="s">
        <v>1897</v>
      </c>
    </row>
    <row r="568" spans="2:65" s="1" customFormat="1" ht="21.75" customHeight="1">
      <c r="B568" s="122"/>
      <c r="C568" s="123" t="s">
        <v>1898</v>
      </c>
      <c r="D568" s="123" t="s">
        <v>113</v>
      </c>
      <c r="E568" s="124" t="s">
        <v>1899</v>
      </c>
      <c r="F568" s="125" t="s">
        <v>1900</v>
      </c>
      <c r="G568" s="126" t="s">
        <v>133</v>
      </c>
      <c r="H568" s="199">
        <v>2</v>
      </c>
      <c r="I568" s="128">
        <v>275</v>
      </c>
      <c r="J568" s="128">
        <f t="shared" si="60"/>
        <v>550</v>
      </c>
      <c r="K568" s="125" t="s">
        <v>117</v>
      </c>
      <c r="L568" s="25"/>
      <c r="M568" s="129" t="s">
        <v>1</v>
      </c>
      <c r="N568" s="130" t="s">
        <v>34</v>
      </c>
      <c r="O568" s="131">
        <v>0</v>
      </c>
      <c r="P568" s="131">
        <f t="shared" si="61"/>
        <v>0</v>
      </c>
      <c r="Q568" s="131">
        <v>0</v>
      </c>
      <c r="R568" s="131">
        <f t="shared" si="62"/>
        <v>0</v>
      </c>
      <c r="S568" s="131">
        <v>0</v>
      </c>
      <c r="T568" s="132">
        <f t="shared" si="63"/>
        <v>0</v>
      </c>
      <c r="AR568" s="133" t="s">
        <v>118</v>
      </c>
      <c r="AT568" s="133" t="s">
        <v>113</v>
      </c>
      <c r="AU568" s="133" t="s">
        <v>76</v>
      </c>
      <c r="AY568" s="13" t="s">
        <v>112</v>
      </c>
      <c r="BE568" s="134">
        <f t="shared" si="64"/>
        <v>550</v>
      </c>
      <c r="BF568" s="134">
        <f t="shared" si="65"/>
        <v>0</v>
      </c>
      <c r="BG568" s="134">
        <f t="shared" si="66"/>
        <v>0</v>
      </c>
      <c r="BH568" s="134">
        <f t="shared" si="67"/>
        <v>0</v>
      </c>
      <c r="BI568" s="134">
        <f t="shared" si="68"/>
        <v>0</v>
      </c>
      <c r="BJ568" s="13" t="s">
        <v>76</v>
      </c>
      <c r="BK568" s="134">
        <f t="shared" si="69"/>
        <v>550</v>
      </c>
      <c r="BL568" s="13" t="s">
        <v>118</v>
      </c>
      <c r="BM568" s="133" t="s">
        <v>1901</v>
      </c>
    </row>
    <row r="569" spans="2:65" s="1" customFormat="1" ht="24.2" customHeight="1">
      <c r="B569" s="122"/>
      <c r="C569" s="123" t="s">
        <v>1902</v>
      </c>
      <c r="D569" s="123" t="s">
        <v>113</v>
      </c>
      <c r="E569" s="124" t="s">
        <v>1903</v>
      </c>
      <c r="F569" s="125" t="s">
        <v>1904</v>
      </c>
      <c r="G569" s="126" t="s">
        <v>133</v>
      </c>
      <c r="H569" s="199">
        <v>2</v>
      </c>
      <c r="I569" s="128">
        <v>549</v>
      </c>
      <c r="J569" s="128">
        <f t="shared" si="60"/>
        <v>1098</v>
      </c>
      <c r="K569" s="125" t="s">
        <v>117</v>
      </c>
      <c r="L569" s="25"/>
      <c r="M569" s="129" t="s">
        <v>1</v>
      </c>
      <c r="N569" s="130" t="s">
        <v>34</v>
      </c>
      <c r="O569" s="131">
        <v>0</v>
      </c>
      <c r="P569" s="131">
        <f t="shared" si="61"/>
        <v>0</v>
      </c>
      <c r="Q569" s="131">
        <v>0</v>
      </c>
      <c r="R569" s="131">
        <f t="shared" si="62"/>
        <v>0</v>
      </c>
      <c r="S569" s="131">
        <v>0</v>
      </c>
      <c r="T569" s="132">
        <f t="shared" si="63"/>
        <v>0</v>
      </c>
      <c r="AR569" s="133" t="s">
        <v>118</v>
      </c>
      <c r="AT569" s="133" t="s">
        <v>113</v>
      </c>
      <c r="AU569" s="133" t="s">
        <v>76</v>
      </c>
      <c r="AY569" s="13" t="s">
        <v>112</v>
      </c>
      <c r="BE569" s="134">
        <f t="shared" si="64"/>
        <v>1098</v>
      </c>
      <c r="BF569" s="134">
        <f t="shared" si="65"/>
        <v>0</v>
      </c>
      <c r="BG569" s="134">
        <f t="shared" si="66"/>
        <v>0</v>
      </c>
      <c r="BH569" s="134">
        <f t="shared" si="67"/>
        <v>0</v>
      </c>
      <c r="BI569" s="134">
        <f t="shared" si="68"/>
        <v>0</v>
      </c>
      <c r="BJ569" s="13" t="s">
        <v>76</v>
      </c>
      <c r="BK569" s="134">
        <f t="shared" si="69"/>
        <v>1098</v>
      </c>
      <c r="BL569" s="13" t="s">
        <v>118</v>
      </c>
      <c r="BM569" s="133" t="s">
        <v>1905</v>
      </c>
    </row>
    <row r="570" spans="2:65" s="1" customFormat="1" ht="24.2" customHeight="1">
      <c r="B570" s="122"/>
      <c r="C570" s="123" t="s">
        <v>1906</v>
      </c>
      <c r="D570" s="123" t="s">
        <v>113</v>
      </c>
      <c r="E570" s="124" t="s">
        <v>1907</v>
      </c>
      <c r="F570" s="125" t="s">
        <v>1908</v>
      </c>
      <c r="G570" s="126" t="s">
        <v>133</v>
      </c>
      <c r="H570" s="199">
        <v>2</v>
      </c>
      <c r="I570" s="128">
        <v>2940</v>
      </c>
      <c r="J570" s="128">
        <f t="shared" si="60"/>
        <v>5880</v>
      </c>
      <c r="K570" s="125" t="s">
        <v>117</v>
      </c>
      <c r="L570" s="25"/>
      <c r="M570" s="129" t="s">
        <v>1</v>
      </c>
      <c r="N570" s="130" t="s">
        <v>34</v>
      </c>
      <c r="O570" s="131">
        <v>0</v>
      </c>
      <c r="P570" s="131">
        <f t="shared" si="61"/>
        <v>0</v>
      </c>
      <c r="Q570" s="131">
        <v>0</v>
      </c>
      <c r="R570" s="131">
        <f t="shared" si="62"/>
        <v>0</v>
      </c>
      <c r="S570" s="131">
        <v>0</v>
      </c>
      <c r="T570" s="132">
        <f t="shared" si="63"/>
        <v>0</v>
      </c>
      <c r="AR570" s="133" t="s">
        <v>118</v>
      </c>
      <c r="AT570" s="133" t="s">
        <v>113</v>
      </c>
      <c r="AU570" s="133" t="s">
        <v>76</v>
      </c>
      <c r="AY570" s="13" t="s">
        <v>112</v>
      </c>
      <c r="BE570" s="134">
        <f t="shared" si="64"/>
        <v>5880</v>
      </c>
      <c r="BF570" s="134">
        <f t="shared" si="65"/>
        <v>0</v>
      </c>
      <c r="BG570" s="134">
        <f t="shared" si="66"/>
        <v>0</v>
      </c>
      <c r="BH570" s="134">
        <f t="shared" si="67"/>
        <v>0</v>
      </c>
      <c r="BI570" s="134">
        <f t="shared" si="68"/>
        <v>0</v>
      </c>
      <c r="BJ570" s="13" t="s">
        <v>76</v>
      </c>
      <c r="BK570" s="134">
        <f t="shared" si="69"/>
        <v>5880</v>
      </c>
      <c r="BL570" s="13" t="s">
        <v>118</v>
      </c>
      <c r="BM570" s="133" t="s">
        <v>1909</v>
      </c>
    </row>
    <row r="571" spans="2:65" s="1" customFormat="1" ht="24.2" customHeight="1">
      <c r="B571" s="122"/>
      <c r="C571" s="123" t="s">
        <v>1910</v>
      </c>
      <c r="D571" s="123" t="s">
        <v>113</v>
      </c>
      <c r="E571" s="124" t="s">
        <v>1911</v>
      </c>
      <c r="F571" s="125" t="s">
        <v>1912</v>
      </c>
      <c r="G571" s="126" t="s">
        <v>133</v>
      </c>
      <c r="H571" s="199">
        <v>2</v>
      </c>
      <c r="I571" s="128">
        <v>5440</v>
      </c>
      <c r="J571" s="128">
        <f t="shared" ref="J571:J634" si="70">ROUND(I571*H571,2)</f>
        <v>10880</v>
      </c>
      <c r="K571" s="125" t="s">
        <v>117</v>
      </c>
      <c r="L571" s="25"/>
      <c r="M571" s="129" t="s">
        <v>1</v>
      </c>
      <c r="N571" s="130" t="s">
        <v>34</v>
      </c>
      <c r="O571" s="131">
        <v>0</v>
      </c>
      <c r="P571" s="131">
        <f t="shared" ref="P571:P634" si="71">O571*H571</f>
        <v>0</v>
      </c>
      <c r="Q571" s="131">
        <v>0</v>
      </c>
      <c r="R571" s="131">
        <f t="shared" ref="R571:R634" si="72">Q571*H571</f>
        <v>0</v>
      </c>
      <c r="S571" s="131">
        <v>0</v>
      </c>
      <c r="T571" s="132">
        <f t="shared" ref="T571:T634" si="73">S571*H571</f>
        <v>0</v>
      </c>
      <c r="AR571" s="133" t="s">
        <v>118</v>
      </c>
      <c r="AT571" s="133" t="s">
        <v>113</v>
      </c>
      <c r="AU571" s="133" t="s">
        <v>76</v>
      </c>
      <c r="AY571" s="13" t="s">
        <v>112</v>
      </c>
      <c r="BE571" s="134">
        <f t="shared" ref="BE571:BE634" si="74">IF(N571="základní",J571,0)</f>
        <v>10880</v>
      </c>
      <c r="BF571" s="134">
        <f t="shared" ref="BF571:BF634" si="75">IF(N571="snížená",J571,0)</f>
        <v>0</v>
      </c>
      <c r="BG571" s="134">
        <f t="shared" ref="BG571:BG634" si="76">IF(N571="zákl. přenesená",J571,0)</f>
        <v>0</v>
      </c>
      <c r="BH571" s="134">
        <f t="shared" ref="BH571:BH634" si="77">IF(N571="sníž. přenesená",J571,0)</f>
        <v>0</v>
      </c>
      <c r="BI571" s="134">
        <f t="shared" ref="BI571:BI634" si="78">IF(N571="nulová",J571,0)</f>
        <v>0</v>
      </c>
      <c r="BJ571" s="13" t="s">
        <v>76</v>
      </c>
      <c r="BK571" s="134">
        <f t="shared" ref="BK571:BK634" si="79">ROUND(I571*H571,2)</f>
        <v>10880</v>
      </c>
      <c r="BL571" s="13" t="s">
        <v>118</v>
      </c>
      <c r="BM571" s="133" t="s">
        <v>1913</v>
      </c>
    </row>
    <row r="572" spans="2:65" s="1" customFormat="1" ht="24.2" customHeight="1">
      <c r="B572" s="122"/>
      <c r="C572" s="123" t="s">
        <v>1914</v>
      </c>
      <c r="D572" s="123" t="s">
        <v>113</v>
      </c>
      <c r="E572" s="124" t="s">
        <v>1915</v>
      </c>
      <c r="F572" s="125" t="s">
        <v>1916</v>
      </c>
      <c r="G572" s="126" t="s">
        <v>133</v>
      </c>
      <c r="H572" s="199">
        <v>2</v>
      </c>
      <c r="I572" s="128">
        <v>3230</v>
      </c>
      <c r="J572" s="128">
        <f t="shared" si="70"/>
        <v>6460</v>
      </c>
      <c r="K572" s="125" t="s">
        <v>117</v>
      </c>
      <c r="L572" s="25"/>
      <c r="M572" s="129" t="s">
        <v>1</v>
      </c>
      <c r="N572" s="130" t="s">
        <v>34</v>
      </c>
      <c r="O572" s="131">
        <v>0</v>
      </c>
      <c r="P572" s="131">
        <f t="shared" si="71"/>
        <v>0</v>
      </c>
      <c r="Q572" s="131">
        <v>0</v>
      </c>
      <c r="R572" s="131">
        <f t="shared" si="72"/>
        <v>0</v>
      </c>
      <c r="S572" s="131">
        <v>0</v>
      </c>
      <c r="T572" s="132">
        <f t="shared" si="73"/>
        <v>0</v>
      </c>
      <c r="AR572" s="133" t="s">
        <v>118</v>
      </c>
      <c r="AT572" s="133" t="s">
        <v>113</v>
      </c>
      <c r="AU572" s="133" t="s">
        <v>76</v>
      </c>
      <c r="AY572" s="13" t="s">
        <v>112</v>
      </c>
      <c r="BE572" s="134">
        <f t="shared" si="74"/>
        <v>6460</v>
      </c>
      <c r="BF572" s="134">
        <f t="shared" si="75"/>
        <v>0</v>
      </c>
      <c r="BG572" s="134">
        <f t="shared" si="76"/>
        <v>0</v>
      </c>
      <c r="BH572" s="134">
        <f t="shared" si="77"/>
        <v>0</v>
      </c>
      <c r="BI572" s="134">
        <f t="shared" si="78"/>
        <v>0</v>
      </c>
      <c r="BJ572" s="13" t="s">
        <v>76</v>
      </c>
      <c r="BK572" s="134">
        <f t="shared" si="79"/>
        <v>6460</v>
      </c>
      <c r="BL572" s="13" t="s">
        <v>118</v>
      </c>
      <c r="BM572" s="133" t="s">
        <v>1917</v>
      </c>
    </row>
    <row r="573" spans="2:65" s="1" customFormat="1" ht="24.2" customHeight="1">
      <c r="B573" s="122"/>
      <c r="C573" s="123" t="s">
        <v>1918</v>
      </c>
      <c r="D573" s="123" t="s">
        <v>113</v>
      </c>
      <c r="E573" s="124" t="s">
        <v>1919</v>
      </c>
      <c r="F573" s="125" t="s">
        <v>1920</v>
      </c>
      <c r="G573" s="126" t="s">
        <v>133</v>
      </c>
      <c r="H573" s="199">
        <v>2</v>
      </c>
      <c r="I573" s="128">
        <v>5710</v>
      </c>
      <c r="J573" s="128">
        <f t="shared" si="70"/>
        <v>11420</v>
      </c>
      <c r="K573" s="125" t="s">
        <v>117</v>
      </c>
      <c r="L573" s="25"/>
      <c r="M573" s="129" t="s">
        <v>1</v>
      </c>
      <c r="N573" s="130" t="s">
        <v>34</v>
      </c>
      <c r="O573" s="131">
        <v>0</v>
      </c>
      <c r="P573" s="131">
        <f t="shared" si="71"/>
        <v>0</v>
      </c>
      <c r="Q573" s="131">
        <v>0</v>
      </c>
      <c r="R573" s="131">
        <f t="shared" si="72"/>
        <v>0</v>
      </c>
      <c r="S573" s="131">
        <v>0</v>
      </c>
      <c r="T573" s="132">
        <f t="shared" si="73"/>
        <v>0</v>
      </c>
      <c r="AR573" s="133" t="s">
        <v>118</v>
      </c>
      <c r="AT573" s="133" t="s">
        <v>113</v>
      </c>
      <c r="AU573" s="133" t="s">
        <v>76</v>
      </c>
      <c r="AY573" s="13" t="s">
        <v>112</v>
      </c>
      <c r="BE573" s="134">
        <f t="shared" si="74"/>
        <v>11420</v>
      </c>
      <c r="BF573" s="134">
        <f t="shared" si="75"/>
        <v>0</v>
      </c>
      <c r="BG573" s="134">
        <f t="shared" si="76"/>
        <v>0</v>
      </c>
      <c r="BH573" s="134">
        <f t="shared" si="77"/>
        <v>0</v>
      </c>
      <c r="BI573" s="134">
        <f t="shared" si="78"/>
        <v>0</v>
      </c>
      <c r="BJ573" s="13" t="s">
        <v>76</v>
      </c>
      <c r="BK573" s="134">
        <f t="shared" si="79"/>
        <v>11420</v>
      </c>
      <c r="BL573" s="13" t="s">
        <v>118</v>
      </c>
      <c r="BM573" s="133" t="s">
        <v>1921</v>
      </c>
    </row>
    <row r="574" spans="2:65" s="1" customFormat="1" ht="16.5" customHeight="1">
      <c r="B574" s="122"/>
      <c r="C574" s="123" t="s">
        <v>1922</v>
      </c>
      <c r="D574" s="123" t="s">
        <v>113</v>
      </c>
      <c r="E574" s="124" t="s">
        <v>1923</v>
      </c>
      <c r="F574" s="125" t="s">
        <v>1924</v>
      </c>
      <c r="G574" s="126" t="s">
        <v>133</v>
      </c>
      <c r="H574" s="199">
        <v>2</v>
      </c>
      <c r="I574" s="128">
        <v>1040</v>
      </c>
      <c r="J574" s="128">
        <f t="shared" si="70"/>
        <v>2080</v>
      </c>
      <c r="K574" s="125" t="s">
        <v>117</v>
      </c>
      <c r="L574" s="25"/>
      <c r="M574" s="129" t="s">
        <v>1</v>
      </c>
      <c r="N574" s="130" t="s">
        <v>34</v>
      </c>
      <c r="O574" s="131">
        <v>0</v>
      </c>
      <c r="P574" s="131">
        <f t="shared" si="71"/>
        <v>0</v>
      </c>
      <c r="Q574" s="131">
        <v>0</v>
      </c>
      <c r="R574" s="131">
        <f t="shared" si="72"/>
        <v>0</v>
      </c>
      <c r="S574" s="131">
        <v>0</v>
      </c>
      <c r="T574" s="132">
        <f t="shared" si="73"/>
        <v>0</v>
      </c>
      <c r="AR574" s="133" t="s">
        <v>118</v>
      </c>
      <c r="AT574" s="133" t="s">
        <v>113</v>
      </c>
      <c r="AU574" s="133" t="s">
        <v>76</v>
      </c>
      <c r="AY574" s="13" t="s">
        <v>112</v>
      </c>
      <c r="BE574" s="134">
        <f t="shared" si="74"/>
        <v>2080</v>
      </c>
      <c r="BF574" s="134">
        <f t="shared" si="75"/>
        <v>0</v>
      </c>
      <c r="BG574" s="134">
        <f t="shared" si="76"/>
        <v>0</v>
      </c>
      <c r="BH574" s="134">
        <f t="shared" si="77"/>
        <v>0</v>
      </c>
      <c r="BI574" s="134">
        <f t="shared" si="78"/>
        <v>0</v>
      </c>
      <c r="BJ574" s="13" t="s">
        <v>76</v>
      </c>
      <c r="BK574" s="134">
        <f t="shared" si="79"/>
        <v>2080</v>
      </c>
      <c r="BL574" s="13" t="s">
        <v>118</v>
      </c>
      <c r="BM574" s="133" t="s">
        <v>1925</v>
      </c>
    </row>
    <row r="575" spans="2:65" s="1" customFormat="1" ht="16.5" customHeight="1">
      <c r="B575" s="122"/>
      <c r="C575" s="123" t="s">
        <v>1926</v>
      </c>
      <c r="D575" s="123" t="s">
        <v>113</v>
      </c>
      <c r="E575" s="124" t="s">
        <v>1927</v>
      </c>
      <c r="F575" s="125" t="s">
        <v>1928</v>
      </c>
      <c r="G575" s="126" t="s">
        <v>133</v>
      </c>
      <c r="H575" s="199">
        <v>2</v>
      </c>
      <c r="I575" s="128">
        <v>7070</v>
      </c>
      <c r="J575" s="128">
        <f t="shared" si="70"/>
        <v>14140</v>
      </c>
      <c r="K575" s="125" t="s">
        <v>117</v>
      </c>
      <c r="L575" s="25"/>
      <c r="M575" s="129" t="s">
        <v>1</v>
      </c>
      <c r="N575" s="130" t="s">
        <v>34</v>
      </c>
      <c r="O575" s="131">
        <v>0</v>
      </c>
      <c r="P575" s="131">
        <f t="shared" si="71"/>
        <v>0</v>
      </c>
      <c r="Q575" s="131">
        <v>0</v>
      </c>
      <c r="R575" s="131">
        <f t="shared" si="72"/>
        <v>0</v>
      </c>
      <c r="S575" s="131">
        <v>0</v>
      </c>
      <c r="T575" s="132">
        <f t="shared" si="73"/>
        <v>0</v>
      </c>
      <c r="AR575" s="133" t="s">
        <v>118</v>
      </c>
      <c r="AT575" s="133" t="s">
        <v>113</v>
      </c>
      <c r="AU575" s="133" t="s">
        <v>76</v>
      </c>
      <c r="AY575" s="13" t="s">
        <v>112</v>
      </c>
      <c r="BE575" s="134">
        <f t="shared" si="74"/>
        <v>14140</v>
      </c>
      <c r="BF575" s="134">
        <f t="shared" si="75"/>
        <v>0</v>
      </c>
      <c r="BG575" s="134">
        <f t="shared" si="76"/>
        <v>0</v>
      </c>
      <c r="BH575" s="134">
        <f t="shared" si="77"/>
        <v>0</v>
      </c>
      <c r="BI575" s="134">
        <f t="shared" si="78"/>
        <v>0</v>
      </c>
      <c r="BJ575" s="13" t="s">
        <v>76</v>
      </c>
      <c r="BK575" s="134">
        <f t="shared" si="79"/>
        <v>14140</v>
      </c>
      <c r="BL575" s="13" t="s">
        <v>118</v>
      </c>
      <c r="BM575" s="133" t="s">
        <v>1929</v>
      </c>
    </row>
    <row r="576" spans="2:65" s="1" customFormat="1" ht="16.5" customHeight="1">
      <c r="B576" s="122"/>
      <c r="C576" s="123" t="s">
        <v>1930</v>
      </c>
      <c r="D576" s="123" t="s">
        <v>113</v>
      </c>
      <c r="E576" s="124" t="s">
        <v>1931</v>
      </c>
      <c r="F576" s="125" t="s">
        <v>1932</v>
      </c>
      <c r="G576" s="126" t="s">
        <v>133</v>
      </c>
      <c r="H576" s="199">
        <v>2</v>
      </c>
      <c r="I576" s="128">
        <v>5680</v>
      </c>
      <c r="J576" s="128">
        <f t="shared" si="70"/>
        <v>11360</v>
      </c>
      <c r="K576" s="125" t="s">
        <v>117</v>
      </c>
      <c r="L576" s="25"/>
      <c r="M576" s="129" t="s">
        <v>1</v>
      </c>
      <c r="N576" s="130" t="s">
        <v>34</v>
      </c>
      <c r="O576" s="131">
        <v>0</v>
      </c>
      <c r="P576" s="131">
        <f t="shared" si="71"/>
        <v>0</v>
      </c>
      <c r="Q576" s="131">
        <v>0</v>
      </c>
      <c r="R576" s="131">
        <f t="shared" si="72"/>
        <v>0</v>
      </c>
      <c r="S576" s="131">
        <v>0</v>
      </c>
      <c r="T576" s="132">
        <f t="shared" si="73"/>
        <v>0</v>
      </c>
      <c r="AR576" s="133" t="s">
        <v>118</v>
      </c>
      <c r="AT576" s="133" t="s">
        <v>113</v>
      </c>
      <c r="AU576" s="133" t="s">
        <v>76</v>
      </c>
      <c r="AY576" s="13" t="s">
        <v>112</v>
      </c>
      <c r="BE576" s="134">
        <f t="shared" si="74"/>
        <v>11360</v>
      </c>
      <c r="BF576" s="134">
        <f t="shared" si="75"/>
        <v>0</v>
      </c>
      <c r="BG576" s="134">
        <f t="shared" si="76"/>
        <v>0</v>
      </c>
      <c r="BH576" s="134">
        <f t="shared" si="77"/>
        <v>0</v>
      </c>
      <c r="BI576" s="134">
        <f t="shared" si="78"/>
        <v>0</v>
      </c>
      <c r="BJ576" s="13" t="s">
        <v>76</v>
      </c>
      <c r="BK576" s="134">
        <f t="shared" si="79"/>
        <v>11360</v>
      </c>
      <c r="BL576" s="13" t="s">
        <v>118</v>
      </c>
      <c r="BM576" s="133" t="s">
        <v>1933</v>
      </c>
    </row>
    <row r="577" spans="2:65" s="1" customFormat="1" ht="21.75" customHeight="1">
      <c r="B577" s="122"/>
      <c r="C577" s="123" t="s">
        <v>1934</v>
      </c>
      <c r="D577" s="123" t="s">
        <v>113</v>
      </c>
      <c r="E577" s="124" t="s">
        <v>1935</v>
      </c>
      <c r="F577" s="125" t="s">
        <v>1936</v>
      </c>
      <c r="G577" s="126" t="s">
        <v>133</v>
      </c>
      <c r="H577" s="199">
        <v>2</v>
      </c>
      <c r="I577" s="128">
        <v>9020</v>
      </c>
      <c r="J577" s="128">
        <f t="shared" si="70"/>
        <v>18040</v>
      </c>
      <c r="K577" s="125" t="s">
        <v>117</v>
      </c>
      <c r="L577" s="25"/>
      <c r="M577" s="129" t="s">
        <v>1</v>
      </c>
      <c r="N577" s="130" t="s">
        <v>34</v>
      </c>
      <c r="O577" s="131">
        <v>0</v>
      </c>
      <c r="P577" s="131">
        <f t="shared" si="71"/>
        <v>0</v>
      </c>
      <c r="Q577" s="131">
        <v>0</v>
      </c>
      <c r="R577" s="131">
        <f t="shared" si="72"/>
        <v>0</v>
      </c>
      <c r="S577" s="131">
        <v>0</v>
      </c>
      <c r="T577" s="132">
        <f t="shared" si="73"/>
        <v>0</v>
      </c>
      <c r="AR577" s="133" t="s">
        <v>118</v>
      </c>
      <c r="AT577" s="133" t="s">
        <v>113</v>
      </c>
      <c r="AU577" s="133" t="s">
        <v>76</v>
      </c>
      <c r="AY577" s="13" t="s">
        <v>112</v>
      </c>
      <c r="BE577" s="134">
        <f t="shared" si="74"/>
        <v>18040</v>
      </c>
      <c r="BF577" s="134">
        <f t="shared" si="75"/>
        <v>0</v>
      </c>
      <c r="BG577" s="134">
        <f t="shared" si="76"/>
        <v>0</v>
      </c>
      <c r="BH577" s="134">
        <f t="shared" si="77"/>
        <v>0</v>
      </c>
      <c r="BI577" s="134">
        <f t="shared" si="78"/>
        <v>0</v>
      </c>
      <c r="BJ577" s="13" t="s">
        <v>76</v>
      </c>
      <c r="BK577" s="134">
        <f t="shared" si="79"/>
        <v>18040</v>
      </c>
      <c r="BL577" s="13" t="s">
        <v>118</v>
      </c>
      <c r="BM577" s="133" t="s">
        <v>1937</v>
      </c>
    </row>
    <row r="578" spans="2:65" s="1" customFormat="1" ht="21.75" customHeight="1">
      <c r="B578" s="122"/>
      <c r="C578" s="123" t="s">
        <v>1938</v>
      </c>
      <c r="D578" s="123" t="s">
        <v>113</v>
      </c>
      <c r="E578" s="124" t="s">
        <v>1939</v>
      </c>
      <c r="F578" s="125" t="s">
        <v>1940</v>
      </c>
      <c r="G578" s="126" t="s">
        <v>133</v>
      </c>
      <c r="H578" s="199">
        <v>2</v>
      </c>
      <c r="I578" s="128">
        <v>11400</v>
      </c>
      <c r="J578" s="128">
        <f t="shared" si="70"/>
        <v>22800</v>
      </c>
      <c r="K578" s="125" t="s">
        <v>117</v>
      </c>
      <c r="L578" s="25"/>
      <c r="M578" s="129" t="s">
        <v>1</v>
      </c>
      <c r="N578" s="130" t="s">
        <v>34</v>
      </c>
      <c r="O578" s="131">
        <v>0</v>
      </c>
      <c r="P578" s="131">
        <f t="shared" si="71"/>
        <v>0</v>
      </c>
      <c r="Q578" s="131">
        <v>0</v>
      </c>
      <c r="R578" s="131">
        <f t="shared" si="72"/>
        <v>0</v>
      </c>
      <c r="S578" s="131">
        <v>0</v>
      </c>
      <c r="T578" s="132">
        <f t="shared" si="73"/>
        <v>0</v>
      </c>
      <c r="AR578" s="133" t="s">
        <v>118</v>
      </c>
      <c r="AT578" s="133" t="s">
        <v>113</v>
      </c>
      <c r="AU578" s="133" t="s">
        <v>76</v>
      </c>
      <c r="AY578" s="13" t="s">
        <v>112</v>
      </c>
      <c r="BE578" s="134">
        <f t="shared" si="74"/>
        <v>22800</v>
      </c>
      <c r="BF578" s="134">
        <f t="shared" si="75"/>
        <v>0</v>
      </c>
      <c r="BG578" s="134">
        <f t="shared" si="76"/>
        <v>0</v>
      </c>
      <c r="BH578" s="134">
        <f t="shared" si="77"/>
        <v>0</v>
      </c>
      <c r="BI578" s="134">
        <f t="shared" si="78"/>
        <v>0</v>
      </c>
      <c r="BJ578" s="13" t="s">
        <v>76</v>
      </c>
      <c r="BK578" s="134">
        <f t="shared" si="79"/>
        <v>22800</v>
      </c>
      <c r="BL578" s="13" t="s">
        <v>118</v>
      </c>
      <c r="BM578" s="133" t="s">
        <v>1941</v>
      </c>
    </row>
    <row r="579" spans="2:65" s="1" customFormat="1" ht="16.5" customHeight="1">
      <c r="B579" s="122"/>
      <c r="C579" s="123" t="s">
        <v>1942</v>
      </c>
      <c r="D579" s="123" t="s">
        <v>113</v>
      </c>
      <c r="E579" s="124" t="s">
        <v>1943</v>
      </c>
      <c r="F579" s="125" t="s">
        <v>1944</v>
      </c>
      <c r="G579" s="126" t="s">
        <v>133</v>
      </c>
      <c r="H579" s="199">
        <v>2</v>
      </c>
      <c r="I579" s="128">
        <v>6030</v>
      </c>
      <c r="J579" s="128">
        <f t="shared" si="70"/>
        <v>12060</v>
      </c>
      <c r="K579" s="125" t="s">
        <v>117</v>
      </c>
      <c r="L579" s="25"/>
      <c r="M579" s="129" t="s">
        <v>1</v>
      </c>
      <c r="N579" s="130" t="s">
        <v>34</v>
      </c>
      <c r="O579" s="131">
        <v>0</v>
      </c>
      <c r="P579" s="131">
        <f t="shared" si="71"/>
        <v>0</v>
      </c>
      <c r="Q579" s="131">
        <v>0</v>
      </c>
      <c r="R579" s="131">
        <f t="shared" si="72"/>
        <v>0</v>
      </c>
      <c r="S579" s="131">
        <v>0</v>
      </c>
      <c r="T579" s="132">
        <f t="shared" si="73"/>
        <v>0</v>
      </c>
      <c r="AR579" s="133" t="s">
        <v>118</v>
      </c>
      <c r="AT579" s="133" t="s">
        <v>113</v>
      </c>
      <c r="AU579" s="133" t="s">
        <v>76</v>
      </c>
      <c r="AY579" s="13" t="s">
        <v>112</v>
      </c>
      <c r="BE579" s="134">
        <f t="shared" si="74"/>
        <v>12060</v>
      </c>
      <c r="BF579" s="134">
        <f t="shared" si="75"/>
        <v>0</v>
      </c>
      <c r="BG579" s="134">
        <f t="shared" si="76"/>
        <v>0</v>
      </c>
      <c r="BH579" s="134">
        <f t="shared" si="77"/>
        <v>0</v>
      </c>
      <c r="BI579" s="134">
        <f t="shared" si="78"/>
        <v>0</v>
      </c>
      <c r="BJ579" s="13" t="s">
        <v>76</v>
      </c>
      <c r="BK579" s="134">
        <f t="shared" si="79"/>
        <v>12060</v>
      </c>
      <c r="BL579" s="13" t="s">
        <v>118</v>
      </c>
      <c r="BM579" s="133" t="s">
        <v>1945</v>
      </c>
    </row>
    <row r="580" spans="2:65" s="1" customFormat="1" ht="21.75" customHeight="1">
      <c r="B580" s="122"/>
      <c r="C580" s="123" t="s">
        <v>1946</v>
      </c>
      <c r="D580" s="123" t="s">
        <v>113</v>
      </c>
      <c r="E580" s="124" t="s">
        <v>1947</v>
      </c>
      <c r="F580" s="125" t="s">
        <v>1948</v>
      </c>
      <c r="G580" s="126" t="s">
        <v>133</v>
      </c>
      <c r="H580" s="199">
        <v>2</v>
      </c>
      <c r="I580" s="128">
        <v>14400</v>
      </c>
      <c r="J580" s="128">
        <f t="shared" si="70"/>
        <v>28800</v>
      </c>
      <c r="K580" s="125" t="s">
        <v>117</v>
      </c>
      <c r="L580" s="25"/>
      <c r="M580" s="129" t="s">
        <v>1</v>
      </c>
      <c r="N580" s="130" t="s">
        <v>34</v>
      </c>
      <c r="O580" s="131">
        <v>0</v>
      </c>
      <c r="P580" s="131">
        <f t="shared" si="71"/>
        <v>0</v>
      </c>
      <c r="Q580" s="131">
        <v>0</v>
      </c>
      <c r="R580" s="131">
        <f t="shared" si="72"/>
        <v>0</v>
      </c>
      <c r="S580" s="131">
        <v>0</v>
      </c>
      <c r="T580" s="132">
        <f t="shared" si="73"/>
        <v>0</v>
      </c>
      <c r="AR580" s="133" t="s">
        <v>118</v>
      </c>
      <c r="AT580" s="133" t="s">
        <v>113</v>
      </c>
      <c r="AU580" s="133" t="s">
        <v>76</v>
      </c>
      <c r="AY580" s="13" t="s">
        <v>112</v>
      </c>
      <c r="BE580" s="134">
        <f t="shared" si="74"/>
        <v>28800</v>
      </c>
      <c r="BF580" s="134">
        <f t="shared" si="75"/>
        <v>0</v>
      </c>
      <c r="BG580" s="134">
        <f t="shared" si="76"/>
        <v>0</v>
      </c>
      <c r="BH580" s="134">
        <f t="shared" si="77"/>
        <v>0</v>
      </c>
      <c r="BI580" s="134">
        <f t="shared" si="78"/>
        <v>0</v>
      </c>
      <c r="BJ580" s="13" t="s">
        <v>76</v>
      </c>
      <c r="BK580" s="134">
        <f t="shared" si="79"/>
        <v>28800</v>
      </c>
      <c r="BL580" s="13" t="s">
        <v>118</v>
      </c>
      <c r="BM580" s="133" t="s">
        <v>1949</v>
      </c>
    </row>
    <row r="581" spans="2:65" s="1" customFormat="1" ht="16.5" customHeight="1">
      <c r="B581" s="122"/>
      <c r="C581" s="123" t="s">
        <v>1950</v>
      </c>
      <c r="D581" s="123" t="s">
        <v>113</v>
      </c>
      <c r="E581" s="124" t="s">
        <v>1951</v>
      </c>
      <c r="F581" s="125" t="s">
        <v>1952</v>
      </c>
      <c r="G581" s="126" t="s">
        <v>133</v>
      </c>
      <c r="H581" s="199">
        <v>2</v>
      </c>
      <c r="I581" s="128">
        <v>3220</v>
      </c>
      <c r="J581" s="128">
        <f t="shared" si="70"/>
        <v>6440</v>
      </c>
      <c r="K581" s="125" t="s">
        <v>117</v>
      </c>
      <c r="L581" s="25"/>
      <c r="M581" s="129" t="s">
        <v>1</v>
      </c>
      <c r="N581" s="130" t="s">
        <v>34</v>
      </c>
      <c r="O581" s="131">
        <v>0</v>
      </c>
      <c r="P581" s="131">
        <f t="shared" si="71"/>
        <v>0</v>
      </c>
      <c r="Q581" s="131">
        <v>0</v>
      </c>
      <c r="R581" s="131">
        <f t="shared" si="72"/>
        <v>0</v>
      </c>
      <c r="S581" s="131">
        <v>0</v>
      </c>
      <c r="T581" s="132">
        <f t="shared" si="73"/>
        <v>0</v>
      </c>
      <c r="AR581" s="133" t="s">
        <v>118</v>
      </c>
      <c r="AT581" s="133" t="s">
        <v>113</v>
      </c>
      <c r="AU581" s="133" t="s">
        <v>76</v>
      </c>
      <c r="AY581" s="13" t="s">
        <v>112</v>
      </c>
      <c r="BE581" s="134">
        <f t="shared" si="74"/>
        <v>6440</v>
      </c>
      <c r="BF581" s="134">
        <f t="shared" si="75"/>
        <v>0</v>
      </c>
      <c r="BG581" s="134">
        <f t="shared" si="76"/>
        <v>0</v>
      </c>
      <c r="BH581" s="134">
        <f t="shared" si="77"/>
        <v>0</v>
      </c>
      <c r="BI581" s="134">
        <f t="shared" si="78"/>
        <v>0</v>
      </c>
      <c r="BJ581" s="13" t="s">
        <v>76</v>
      </c>
      <c r="BK581" s="134">
        <f t="shared" si="79"/>
        <v>6440</v>
      </c>
      <c r="BL581" s="13" t="s">
        <v>118</v>
      </c>
      <c r="BM581" s="133" t="s">
        <v>1953</v>
      </c>
    </row>
    <row r="582" spans="2:65" s="1" customFormat="1" ht="21.75" customHeight="1">
      <c r="B582" s="122"/>
      <c r="C582" s="123" t="s">
        <v>1954</v>
      </c>
      <c r="D582" s="123" t="s">
        <v>113</v>
      </c>
      <c r="E582" s="124" t="s">
        <v>1955</v>
      </c>
      <c r="F582" s="125" t="s">
        <v>1956</v>
      </c>
      <c r="G582" s="126" t="s">
        <v>133</v>
      </c>
      <c r="H582" s="199">
        <v>2</v>
      </c>
      <c r="I582" s="128">
        <v>5780</v>
      </c>
      <c r="J582" s="128">
        <f t="shared" si="70"/>
        <v>11560</v>
      </c>
      <c r="K582" s="125" t="s">
        <v>117</v>
      </c>
      <c r="L582" s="25"/>
      <c r="M582" s="129" t="s">
        <v>1</v>
      </c>
      <c r="N582" s="130" t="s">
        <v>34</v>
      </c>
      <c r="O582" s="131">
        <v>0</v>
      </c>
      <c r="P582" s="131">
        <f t="shared" si="71"/>
        <v>0</v>
      </c>
      <c r="Q582" s="131">
        <v>0</v>
      </c>
      <c r="R582" s="131">
        <f t="shared" si="72"/>
        <v>0</v>
      </c>
      <c r="S582" s="131">
        <v>0</v>
      </c>
      <c r="T582" s="132">
        <f t="shared" si="73"/>
        <v>0</v>
      </c>
      <c r="AR582" s="133" t="s">
        <v>118</v>
      </c>
      <c r="AT582" s="133" t="s">
        <v>113</v>
      </c>
      <c r="AU582" s="133" t="s">
        <v>76</v>
      </c>
      <c r="AY582" s="13" t="s">
        <v>112</v>
      </c>
      <c r="BE582" s="134">
        <f t="shared" si="74"/>
        <v>11560</v>
      </c>
      <c r="BF582" s="134">
        <f t="shared" si="75"/>
        <v>0</v>
      </c>
      <c r="BG582" s="134">
        <f t="shared" si="76"/>
        <v>0</v>
      </c>
      <c r="BH582" s="134">
        <f t="shared" si="77"/>
        <v>0</v>
      </c>
      <c r="BI582" s="134">
        <f t="shared" si="78"/>
        <v>0</v>
      </c>
      <c r="BJ582" s="13" t="s">
        <v>76</v>
      </c>
      <c r="BK582" s="134">
        <f t="shared" si="79"/>
        <v>11560</v>
      </c>
      <c r="BL582" s="13" t="s">
        <v>118</v>
      </c>
      <c r="BM582" s="133" t="s">
        <v>1957</v>
      </c>
    </row>
    <row r="583" spans="2:65" s="1" customFormat="1" ht="21.75" customHeight="1">
      <c r="B583" s="122"/>
      <c r="C583" s="123" t="s">
        <v>1958</v>
      </c>
      <c r="D583" s="123" t="s">
        <v>113</v>
      </c>
      <c r="E583" s="124" t="s">
        <v>1959</v>
      </c>
      <c r="F583" s="125" t="s">
        <v>1960</v>
      </c>
      <c r="G583" s="126" t="s">
        <v>133</v>
      </c>
      <c r="H583" s="199">
        <v>2</v>
      </c>
      <c r="I583" s="128">
        <v>390</v>
      </c>
      <c r="J583" s="128">
        <f t="shared" si="70"/>
        <v>780</v>
      </c>
      <c r="K583" s="125" t="s">
        <v>117</v>
      </c>
      <c r="L583" s="25"/>
      <c r="M583" s="129" t="s">
        <v>1</v>
      </c>
      <c r="N583" s="130" t="s">
        <v>34</v>
      </c>
      <c r="O583" s="131">
        <v>0</v>
      </c>
      <c r="P583" s="131">
        <f t="shared" si="71"/>
        <v>0</v>
      </c>
      <c r="Q583" s="131">
        <v>0</v>
      </c>
      <c r="R583" s="131">
        <f t="shared" si="72"/>
        <v>0</v>
      </c>
      <c r="S583" s="131">
        <v>0</v>
      </c>
      <c r="T583" s="132">
        <f t="shared" si="73"/>
        <v>0</v>
      </c>
      <c r="AR583" s="133" t="s">
        <v>118</v>
      </c>
      <c r="AT583" s="133" t="s">
        <v>113</v>
      </c>
      <c r="AU583" s="133" t="s">
        <v>76</v>
      </c>
      <c r="AY583" s="13" t="s">
        <v>112</v>
      </c>
      <c r="BE583" s="134">
        <f t="shared" si="74"/>
        <v>780</v>
      </c>
      <c r="BF583" s="134">
        <f t="shared" si="75"/>
        <v>0</v>
      </c>
      <c r="BG583" s="134">
        <f t="shared" si="76"/>
        <v>0</v>
      </c>
      <c r="BH583" s="134">
        <f t="shared" si="77"/>
        <v>0</v>
      </c>
      <c r="BI583" s="134">
        <f t="shared" si="78"/>
        <v>0</v>
      </c>
      <c r="BJ583" s="13" t="s">
        <v>76</v>
      </c>
      <c r="BK583" s="134">
        <f t="shared" si="79"/>
        <v>780</v>
      </c>
      <c r="BL583" s="13" t="s">
        <v>118</v>
      </c>
      <c r="BM583" s="133" t="s">
        <v>1961</v>
      </c>
    </row>
    <row r="584" spans="2:65" s="1" customFormat="1" ht="21.75" customHeight="1">
      <c r="B584" s="122"/>
      <c r="C584" s="123" t="s">
        <v>1962</v>
      </c>
      <c r="D584" s="123" t="s">
        <v>113</v>
      </c>
      <c r="E584" s="124" t="s">
        <v>1963</v>
      </c>
      <c r="F584" s="125" t="s">
        <v>1964</v>
      </c>
      <c r="G584" s="126" t="s">
        <v>133</v>
      </c>
      <c r="H584" s="199">
        <v>2</v>
      </c>
      <c r="I584" s="128">
        <v>2050</v>
      </c>
      <c r="J584" s="128">
        <f t="shared" si="70"/>
        <v>4100</v>
      </c>
      <c r="K584" s="125" t="s">
        <v>117</v>
      </c>
      <c r="L584" s="25"/>
      <c r="M584" s="129" t="s">
        <v>1</v>
      </c>
      <c r="N584" s="130" t="s">
        <v>34</v>
      </c>
      <c r="O584" s="131">
        <v>0</v>
      </c>
      <c r="P584" s="131">
        <f t="shared" si="71"/>
        <v>0</v>
      </c>
      <c r="Q584" s="131">
        <v>0</v>
      </c>
      <c r="R584" s="131">
        <f t="shared" si="72"/>
        <v>0</v>
      </c>
      <c r="S584" s="131">
        <v>0</v>
      </c>
      <c r="T584" s="132">
        <f t="shared" si="73"/>
        <v>0</v>
      </c>
      <c r="AR584" s="133" t="s">
        <v>118</v>
      </c>
      <c r="AT584" s="133" t="s">
        <v>113</v>
      </c>
      <c r="AU584" s="133" t="s">
        <v>76</v>
      </c>
      <c r="AY584" s="13" t="s">
        <v>112</v>
      </c>
      <c r="BE584" s="134">
        <f t="shared" si="74"/>
        <v>4100</v>
      </c>
      <c r="BF584" s="134">
        <f t="shared" si="75"/>
        <v>0</v>
      </c>
      <c r="BG584" s="134">
        <f t="shared" si="76"/>
        <v>0</v>
      </c>
      <c r="BH584" s="134">
        <f t="shared" si="77"/>
        <v>0</v>
      </c>
      <c r="BI584" s="134">
        <f t="shared" si="78"/>
        <v>0</v>
      </c>
      <c r="BJ584" s="13" t="s">
        <v>76</v>
      </c>
      <c r="BK584" s="134">
        <f t="shared" si="79"/>
        <v>4100</v>
      </c>
      <c r="BL584" s="13" t="s">
        <v>118</v>
      </c>
      <c r="BM584" s="133" t="s">
        <v>1965</v>
      </c>
    </row>
    <row r="585" spans="2:65" s="1" customFormat="1" ht="24.2" customHeight="1">
      <c r="B585" s="122"/>
      <c r="C585" s="123" t="s">
        <v>1966</v>
      </c>
      <c r="D585" s="123" t="s">
        <v>113</v>
      </c>
      <c r="E585" s="124" t="s">
        <v>1967</v>
      </c>
      <c r="F585" s="125" t="s">
        <v>1968</v>
      </c>
      <c r="G585" s="126" t="s">
        <v>133</v>
      </c>
      <c r="H585" s="199">
        <v>2</v>
      </c>
      <c r="I585" s="128">
        <v>2950</v>
      </c>
      <c r="J585" s="128">
        <f t="shared" si="70"/>
        <v>5900</v>
      </c>
      <c r="K585" s="125" t="s">
        <v>117</v>
      </c>
      <c r="L585" s="25"/>
      <c r="M585" s="129" t="s">
        <v>1</v>
      </c>
      <c r="N585" s="130" t="s">
        <v>34</v>
      </c>
      <c r="O585" s="131">
        <v>0</v>
      </c>
      <c r="P585" s="131">
        <f t="shared" si="71"/>
        <v>0</v>
      </c>
      <c r="Q585" s="131">
        <v>0</v>
      </c>
      <c r="R585" s="131">
        <f t="shared" si="72"/>
        <v>0</v>
      </c>
      <c r="S585" s="131">
        <v>0</v>
      </c>
      <c r="T585" s="132">
        <f t="shared" si="73"/>
        <v>0</v>
      </c>
      <c r="AR585" s="133" t="s">
        <v>118</v>
      </c>
      <c r="AT585" s="133" t="s">
        <v>113</v>
      </c>
      <c r="AU585" s="133" t="s">
        <v>76</v>
      </c>
      <c r="AY585" s="13" t="s">
        <v>112</v>
      </c>
      <c r="BE585" s="134">
        <f t="shared" si="74"/>
        <v>5900</v>
      </c>
      <c r="BF585" s="134">
        <f t="shared" si="75"/>
        <v>0</v>
      </c>
      <c r="BG585" s="134">
        <f t="shared" si="76"/>
        <v>0</v>
      </c>
      <c r="BH585" s="134">
        <f t="shared" si="77"/>
        <v>0</v>
      </c>
      <c r="BI585" s="134">
        <f t="shared" si="78"/>
        <v>0</v>
      </c>
      <c r="BJ585" s="13" t="s">
        <v>76</v>
      </c>
      <c r="BK585" s="134">
        <f t="shared" si="79"/>
        <v>5900</v>
      </c>
      <c r="BL585" s="13" t="s">
        <v>118</v>
      </c>
      <c r="BM585" s="133" t="s">
        <v>1969</v>
      </c>
    </row>
    <row r="586" spans="2:65" s="1" customFormat="1" ht="21.75" customHeight="1">
      <c r="B586" s="122"/>
      <c r="C586" s="123" t="s">
        <v>1970</v>
      </c>
      <c r="D586" s="123" t="s">
        <v>113</v>
      </c>
      <c r="E586" s="124" t="s">
        <v>1971</v>
      </c>
      <c r="F586" s="125" t="s">
        <v>1972</v>
      </c>
      <c r="G586" s="126" t="s">
        <v>133</v>
      </c>
      <c r="H586" s="199">
        <v>2</v>
      </c>
      <c r="I586" s="128">
        <v>389</v>
      </c>
      <c r="J586" s="128">
        <f t="shared" si="70"/>
        <v>778</v>
      </c>
      <c r="K586" s="125" t="s">
        <v>117</v>
      </c>
      <c r="L586" s="25"/>
      <c r="M586" s="129" t="s">
        <v>1</v>
      </c>
      <c r="N586" s="130" t="s">
        <v>34</v>
      </c>
      <c r="O586" s="131">
        <v>0</v>
      </c>
      <c r="P586" s="131">
        <f t="shared" si="71"/>
        <v>0</v>
      </c>
      <c r="Q586" s="131">
        <v>0</v>
      </c>
      <c r="R586" s="131">
        <f t="shared" si="72"/>
        <v>0</v>
      </c>
      <c r="S586" s="131">
        <v>0</v>
      </c>
      <c r="T586" s="132">
        <f t="shared" si="73"/>
        <v>0</v>
      </c>
      <c r="AR586" s="133" t="s">
        <v>118</v>
      </c>
      <c r="AT586" s="133" t="s">
        <v>113</v>
      </c>
      <c r="AU586" s="133" t="s">
        <v>76</v>
      </c>
      <c r="AY586" s="13" t="s">
        <v>112</v>
      </c>
      <c r="BE586" s="134">
        <f t="shared" si="74"/>
        <v>778</v>
      </c>
      <c r="BF586" s="134">
        <f t="shared" si="75"/>
        <v>0</v>
      </c>
      <c r="BG586" s="134">
        <f t="shared" si="76"/>
        <v>0</v>
      </c>
      <c r="BH586" s="134">
        <f t="shared" si="77"/>
        <v>0</v>
      </c>
      <c r="BI586" s="134">
        <f t="shared" si="78"/>
        <v>0</v>
      </c>
      <c r="BJ586" s="13" t="s">
        <v>76</v>
      </c>
      <c r="BK586" s="134">
        <f t="shared" si="79"/>
        <v>778</v>
      </c>
      <c r="BL586" s="13" t="s">
        <v>118</v>
      </c>
      <c r="BM586" s="133" t="s">
        <v>1973</v>
      </c>
    </row>
    <row r="587" spans="2:65" s="1" customFormat="1" ht="33" customHeight="1">
      <c r="B587" s="122"/>
      <c r="C587" s="123" t="s">
        <v>1974</v>
      </c>
      <c r="D587" s="123" t="s">
        <v>113</v>
      </c>
      <c r="E587" s="124" t="s">
        <v>1975</v>
      </c>
      <c r="F587" s="125" t="s">
        <v>1976</v>
      </c>
      <c r="G587" s="126" t="s">
        <v>133</v>
      </c>
      <c r="H587" s="199">
        <v>2</v>
      </c>
      <c r="I587" s="128">
        <v>3200</v>
      </c>
      <c r="J587" s="128">
        <f t="shared" si="70"/>
        <v>6400</v>
      </c>
      <c r="K587" s="125" t="s">
        <v>117</v>
      </c>
      <c r="L587" s="25"/>
      <c r="M587" s="129" t="s">
        <v>1</v>
      </c>
      <c r="N587" s="130" t="s">
        <v>34</v>
      </c>
      <c r="O587" s="131">
        <v>0</v>
      </c>
      <c r="P587" s="131">
        <f t="shared" si="71"/>
        <v>0</v>
      </c>
      <c r="Q587" s="131">
        <v>0</v>
      </c>
      <c r="R587" s="131">
        <f t="shared" si="72"/>
        <v>0</v>
      </c>
      <c r="S587" s="131">
        <v>0</v>
      </c>
      <c r="T587" s="132">
        <f t="shared" si="73"/>
        <v>0</v>
      </c>
      <c r="AR587" s="133" t="s">
        <v>118</v>
      </c>
      <c r="AT587" s="133" t="s">
        <v>113</v>
      </c>
      <c r="AU587" s="133" t="s">
        <v>76</v>
      </c>
      <c r="AY587" s="13" t="s">
        <v>112</v>
      </c>
      <c r="BE587" s="134">
        <f t="shared" si="74"/>
        <v>6400</v>
      </c>
      <c r="BF587" s="134">
        <f t="shared" si="75"/>
        <v>0</v>
      </c>
      <c r="BG587" s="134">
        <f t="shared" si="76"/>
        <v>0</v>
      </c>
      <c r="BH587" s="134">
        <f t="shared" si="77"/>
        <v>0</v>
      </c>
      <c r="BI587" s="134">
        <f t="shared" si="78"/>
        <v>0</v>
      </c>
      <c r="BJ587" s="13" t="s">
        <v>76</v>
      </c>
      <c r="BK587" s="134">
        <f t="shared" si="79"/>
        <v>6400</v>
      </c>
      <c r="BL587" s="13" t="s">
        <v>118</v>
      </c>
      <c r="BM587" s="133" t="s">
        <v>1977</v>
      </c>
    </row>
    <row r="588" spans="2:65" s="1" customFormat="1" ht="24.2" customHeight="1">
      <c r="B588" s="122"/>
      <c r="C588" s="123" t="s">
        <v>1978</v>
      </c>
      <c r="D588" s="123" t="s">
        <v>113</v>
      </c>
      <c r="E588" s="124" t="s">
        <v>1979</v>
      </c>
      <c r="F588" s="125" t="s">
        <v>1980</v>
      </c>
      <c r="G588" s="126" t="s">
        <v>133</v>
      </c>
      <c r="H588" s="199">
        <v>2</v>
      </c>
      <c r="I588" s="128">
        <v>4000</v>
      </c>
      <c r="J588" s="128">
        <f t="shared" si="70"/>
        <v>8000</v>
      </c>
      <c r="K588" s="125" t="s">
        <v>117</v>
      </c>
      <c r="L588" s="25"/>
      <c r="M588" s="129" t="s">
        <v>1</v>
      </c>
      <c r="N588" s="130" t="s">
        <v>34</v>
      </c>
      <c r="O588" s="131">
        <v>0</v>
      </c>
      <c r="P588" s="131">
        <f t="shared" si="71"/>
        <v>0</v>
      </c>
      <c r="Q588" s="131">
        <v>0</v>
      </c>
      <c r="R588" s="131">
        <f t="shared" si="72"/>
        <v>0</v>
      </c>
      <c r="S588" s="131">
        <v>0</v>
      </c>
      <c r="T588" s="132">
        <f t="shared" si="73"/>
        <v>0</v>
      </c>
      <c r="AR588" s="133" t="s">
        <v>118</v>
      </c>
      <c r="AT588" s="133" t="s">
        <v>113</v>
      </c>
      <c r="AU588" s="133" t="s">
        <v>76</v>
      </c>
      <c r="AY588" s="13" t="s">
        <v>112</v>
      </c>
      <c r="BE588" s="134">
        <f t="shared" si="74"/>
        <v>8000</v>
      </c>
      <c r="BF588" s="134">
        <f t="shared" si="75"/>
        <v>0</v>
      </c>
      <c r="BG588" s="134">
        <f t="shared" si="76"/>
        <v>0</v>
      </c>
      <c r="BH588" s="134">
        <f t="shared" si="77"/>
        <v>0</v>
      </c>
      <c r="BI588" s="134">
        <f t="shared" si="78"/>
        <v>0</v>
      </c>
      <c r="BJ588" s="13" t="s">
        <v>76</v>
      </c>
      <c r="BK588" s="134">
        <f t="shared" si="79"/>
        <v>8000</v>
      </c>
      <c r="BL588" s="13" t="s">
        <v>118</v>
      </c>
      <c r="BM588" s="133" t="s">
        <v>1981</v>
      </c>
    </row>
    <row r="589" spans="2:65" s="1" customFormat="1" ht="37.9" customHeight="1">
      <c r="B589" s="122"/>
      <c r="C589" s="123" t="s">
        <v>1982</v>
      </c>
      <c r="D589" s="123" t="s">
        <v>113</v>
      </c>
      <c r="E589" s="124" t="s">
        <v>1983</v>
      </c>
      <c r="F589" s="125" t="s">
        <v>1984</v>
      </c>
      <c r="G589" s="126" t="s">
        <v>133</v>
      </c>
      <c r="H589" s="199">
        <v>2</v>
      </c>
      <c r="I589" s="128">
        <v>1560</v>
      </c>
      <c r="J589" s="128">
        <f t="shared" si="70"/>
        <v>3120</v>
      </c>
      <c r="K589" s="125" t="s">
        <v>117</v>
      </c>
      <c r="L589" s="25"/>
      <c r="M589" s="129" t="s">
        <v>1</v>
      </c>
      <c r="N589" s="130" t="s">
        <v>34</v>
      </c>
      <c r="O589" s="131">
        <v>0</v>
      </c>
      <c r="P589" s="131">
        <f t="shared" si="71"/>
        <v>0</v>
      </c>
      <c r="Q589" s="131">
        <v>0</v>
      </c>
      <c r="R589" s="131">
        <f t="shared" si="72"/>
        <v>0</v>
      </c>
      <c r="S589" s="131">
        <v>0</v>
      </c>
      <c r="T589" s="132">
        <f t="shared" si="73"/>
        <v>0</v>
      </c>
      <c r="AR589" s="133" t="s">
        <v>118</v>
      </c>
      <c r="AT589" s="133" t="s">
        <v>113</v>
      </c>
      <c r="AU589" s="133" t="s">
        <v>76</v>
      </c>
      <c r="AY589" s="13" t="s">
        <v>112</v>
      </c>
      <c r="BE589" s="134">
        <f t="shared" si="74"/>
        <v>3120</v>
      </c>
      <c r="BF589" s="134">
        <f t="shared" si="75"/>
        <v>0</v>
      </c>
      <c r="BG589" s="134">
        <f t="shared" si="76"/>
        <v>0</v>
      </c>
      <c r="BH589" s="134">
        <f t="shared" si="77"/>
        <v>0</v>
      </c>
      <c r="BI589" s="134">
        <f t="shared" si="78"/>
        <v>0</v>
      </c>
      <c r="BJ589" s="13" t="s">
        <v>76</v>
      </c>
      <c r="BK589" s="134">
        <f t="shared" si="79"/>
        <v>3120</v>
      </c>
      <c r="BL589" s="13" t="s">
        <v>118</v>
      </c>
      <c r="BM589" s="133" t="s">
        <v>1985</v>
      </c>
    </row>
    <row r="590" spans="2:65" s="1" customFormat="1" ht="37.9" customHeight="1">
      <c r="B590" s="122"/>
      <c r="C590" s="123" t="s">
        <v>1986</v>
      </c>
      <c r="D590" s="123" t="s">
        <v>113</v>
      </c>
      <c r="E590" s="124" t="s">
        <v>1987</v>
      </c>
      <c r="F590" s="125" t="s">
        <v>1988</v>
      </c>
      <c r="G590" s="126" t="s">
        <v>133</v>
      </c>
      <c r="H590" s="199">
        <v>2</v>
      </c>
      <c r="I590" s="128">
        <v>1720</v>
      </c>
      <c r="J590" s="128">
        <f t="shared" si="70"/>
        <v>3440</v>
      </c>
      <c r="K590" s="125" t="s">
        <v>117</v>
      </c>
      <c r="L590" s="25"/>
      <c r="M590" s="129" t="s">
        <v>1</v>
      </c>
      <c r="N590" s="130" t="s">
        <v>34</v>
      </c>
      <c r="O590" s="131">
        <v>0</v>
      </c>
      <c r="P590" s="131">
        <f t="shared" si="71"/>
        <v>0</v>
      </c>
      <c r="Q590" s="131">
        <v>0</v>
      </c>
      <c r="R590" s="131">
        <f t="shared" si="72"/>
        <v>0</v>
      </c>
      <c r="S590" s="131">
        <v>0</v>
      </c>
      <c r="T590" s="132">
        <f t="shared" si="73"/>
        <v>0</v>
      </c>
      <c r="AR590" s="133" t="s">
        <v>118</v>
      </c>
      <c r="AT590" s="133" t="s">
        <v>113</v>
      </c>
      <c r="AU590" s="133" t="s">
        <v>76</v>
      </c>
      <c r="AY590" s="13" t="s">
        <v>112</v>
      </c>
      <c r="BE590" s="134">
        <f t="shared" si="74"/>
        <v>3440</v>
      </c>
      <c r="BF590" s="134">
        <f t="shared" si="75"/>
        <v>0</v>
      </c>
      <c r="BG590" s="134">
        <f t="shared" si="76"/>
        <v>0</v>
      </c>
      <c r="BH590" s="134">
        <f t="shared" si="77"/>
        <v>0</v>
      </c>
      <c r="BI590" s="134">
        <f t="shared" si="78"/>
        <v>0</v>
      </c>
      <c r="BJ590" s="13" t="s">
        <v>76</v>
      </c>
      <c r="BK590" s="134">
        <f t="shared" si="79"/>
        <v>3440</v>
      </c>
      <c r="BL590" s="13" t="s">
        <v>118</v>
      </c>
      <c r="BM590" s="133" t="s">
        <v>1989</v>
      </c>
    </row>
    <row r="591" spans="2:65" s="1" customFormat="1" ht="24.2" customHeight="1">
      <c r="B591" s="122"/>
      <c r="C591" s="123" t="s">
        <v>1990</v>
      </c>
      <c r="D591" s="123" t="s">
        <v>113</v>
      </c>
      <c r="E591" s="124" t="s">
        <v>1991</v>
      </c>
      <c r="F591" s="125" t="s">
        <v>1992</v>
      </c>
      <c r="G591" s="126" t="s">
        <v>133</v>
      </c>
      <c r="H591" s="199">
        <v>2</v>
      </c>
      <c r="I591" s="128">
        <v>1810</v>
      </c>
      <c r="J591" s="128">
        <f t="shared" si="70"/>
        <v>3620</v>
      </c>
      <c r="K591" s="125" t="s">
        <v>117</v>
      </c>
      <c r="L591" s="25"/>
      <c r="M591" s="129" t="s">
        <v>1</v>
      </c>
      <c r="N591" s="130" t="s">
        <v>34</v>
      </c>
      <c r="O591" s="131">
        <v>0</v>
      </c>
      <c r="P591" s="131">
        <f t="shared" si="71"/>
        <v>0</v>
      </c>
      <c r="Q591" s="131">
        <v>0</v>
      </c>
      <c r="R591" s="131">
        <f t="shared" si="72"/>
        <v>0</v>
      </c>
      <c r="S591" s="131">
        <v>0</v>
      </c>
      <c r="T591" s="132">
        <f t="shared" si="73"/>
        <v>0</v>
      </c>
      <c r="AR591" s="133" t="s">
        <v>118</v>
      </c>
      <c r="AT591" s="133" t="s">
        <v>113</v>
      </c>
      <c r="AU591" s="133" t="s">
        <v>76</v>
      </c>
      <c r="AY591" s="13" t="s">
        <v>112</v>
      </c>
      <c r="BE591" s="134">
        <f t="shared" si="74"/>
        <v>3620</v>
      </c>
      <c r="BF591" s="134">
        <f t="shared" si="75"/>
        <v>0</v>
      </c>
      <c r="BG591" s="134">
        <f t="shared" si="76"/>
        <v>0</v>
      </c>
      <c r="BH591" s="134">
        <f t="shared" si="77"/>
        <v>0</v>
      </c>
      <c r="BI591" s="134">
        <f t="shared" si="78"/>
        <v>0</v>
      </c>
      <c r="BJ591" s="13" t="s">
        <v>76</v>
      </c>
      <c r="BK591" s="134">
        <f t="shared" si="79"/>
        <v>3620</v>
      </c>
      <c r="BL591" s="13" t="s">
        <v>118</v>
      </c>
      <c r="BM591" s="133" t="s">
        <v>1993</v>
      </c>
    </row>
    <row r="592" spans="2:65" s="1" customFormat="1" ht="24.2" customHeight="1">
      <c r="B592" s="122"/>
      <c r="C592" s="123" t="s">
        <v>1994</v>
      </c>
      <c r="D592" s="123" t="s">
        <v>113</v>
      </c>
      <c r="E592" s="124" t="s">
        <v>1995</v>
      </c>
      <c r="F592" s="125" t="s">
        <v>1996</v>
      </c>
      <c r="G592" s="126" t="s">
        <v>133</v>
      </c>
      <c r="H592" s="199">
        <v>2</v>
      </c>
      <c r="I592" s="128">
        <v>1770</v>
      </c>
      <c r="J592" s="128">
        <f t="shared" si="70"/>
        <v>3540</v>
      </c>
      <c r="K592" s="125" t="s">
        <v>117</v>
      </c>
      <c r="L592" s="25"/>
      <c r="M592" s="129" t="s">
        <v>1</v>
      </c>
      <c r="N592" s="130" t="s">
        <v>34</v>
      </c>
      <c r="O592" s="131">
        <v>0</v>
      </c>
      <c r="P592" s="131">
        <f t="shared" si="71"/>
        <v>0</v>
      </c>
      <c r="Q592" s="131">
        <v>0</v>
      </c>
      <c r="R592" s="131">
        <f t="shared" si="72"/>
        <v>0</v>
      </c>
      <c r="S592" s="131">
        <v>0</v>
      </c>
      <c r="T592" s="132">
        <f t="shared" si="73"/>
        <v>0</v>
      </c>
      <c r="AR592" s="133" t="s">
        <v>118</v>
      </c>
      <c r="AT592" s="133" t="s">
        <v>113</v>
      </c>
      <c r="AU592" s="133" t="s">
        <v>76</v>
      </c>
      <c r="AY592" s="13" t="s">
        <v>112</v>
      </c>
      <c r="BE592" s="134">
        <f t="shared" si="74"/>
        <v>3540</v>
      </c>
      <c r="BF592" s="134">
        <f t="shared" si="75"/>
        <v>0</v>
      </c>
      <c r="BG592" s="134">
        <f t="shared" si="76"/>
        <v>0</v>
      </c>
      <c r="BH592" s="134">
        <f t="shared" si="77"/>
        <v>0</v>
      </c>
      <c r="BI592" s="134">
        <f t="shared" si="78"/>
        <v>0</v>
      </c>
      <c r="BJ592" s="13" t="s">
        <v>76</v>
      </c>
      <c r="BK592" s="134">
        <f t="shared" si="79"/>
        <v>3540</v>
      </c>
      <c r="BL592" s="13" t="s">
        <v>118</v>
      </c>
      <c r="BM592" s="133" t="s">
        <v>1997</v>
      </c>
    </row>
    <row r="593" spans="2:65" s="1" customFormat="1" ht="24.2" customHeight="1">
      <c r="B593" s="122"/>
      <c r="C593" s="123" t="s">
        <v>1998</v>
      </c>
      <c r="D593" s="123" t="s">
        <v>113</v>
      </c>
      <c r="E593" s="124" t="s">
        <v>1999</v>
      </c>
      <c r="F593" s="125" t="s">
        <v>2000</v>
      </c>
      <c r="G593" s="126" t="s">
        <v>133</v>
      </c>
      <c r="H593" s="199">
        <v>2</v>
      </c>
      <c r="I593" s="128">
        <v>2310</v>
      </c>
      <c r="J593" s="128">
        <f t="shared" si="70"/>
        <v>4620</v>
      </c>
      <c r="K593" s="125" t="s">
        <v>117</v>
      </c>
      <c r="L593" s="25"/>
      <c r="M593" s="129" t="s">
        <v>1</v>
      </c>
      <c r="N593" s="130" t="s">
        <v>34</v>
      </c>
      <c r="O593" s="131">
        <v>0</v>
      </c>
      <c r="P593" s="131">
        <f t="shared" si="71"/>
        <v>0</v>
      </c>
      <c r="Q593" s="131">
        <v>0</v>
      </c>
      <c r="R593" s="131">
        <f t="shared" si="72"/>
        <v>0</v>
      </c>
      <c r="S593" s="131">
        <v>0</v>
      </c>
      <c r="T593" s="132">
        <f t="shared" si="73"/>
        <v>0</v>
      </c>
      <c r="AR593" s="133" t="s">
        <v>118</v>
      </c>
      <c r="AT593" s="133" t="s">
        <v>113</v>
      </c>
      <c r="AU593" s="133" t="s">
        <v>76</v>
      </c>
      <c r="AY593" s="13" t="s">
        <v>112</v>
      </c>
      <c r="BE593" s="134">
        <f t="shared" si="74"/>
        <v>4620</v>
      </c>
      <c r="BF593" s="134">
        <f t="shared" si="75"/>
        <v>0</v>
      </c>
      <c r="BG593" s="134">
        <f t="shared" si="76"/>
        <v>0</v>
      </c>
      <c r="BH593" s="134">
        <f t="shared" si="77"/>
        <v>0</v>
      </c>
      <c r="BI593" s="134">
        <f t="shared" si="78"/>
        <v>0</v>
      </c>
      <c r="BJ593" s="13" t="s">
        <v>76</v>
      </c>
      <c r="BK593" s="134">
        <f t="shared" si="79"/>
        <v>4620</v>
      </c>
      <c r="BL593" s="13" t="s">
        <v>118</v>
      </c>
      <c r="BM593" s="133" t="s">
        <v>2001</v>
      </c>
    </row>
    <row r="594" spans="2:65" s="1" customFormat="1" ht="24.2" customHeight="1">
      <c r="B594" s="122"/>
      <c r="C594" s="123" t="s">
        <v>2002</v>
      </c>
      <c r="D594" s="123" t="s">
        <v>113</v>
      </c>
      <c r="E594" s="124" t="s">
        <v>2003</v>
      </c>
      <c r="F594" s="125" t="s">
        <v>2004</v>
      </c>
      <c r="G594" s="126" t="s">
        <v>133</v>
      </c>
      <c r="H594" s="199">
        <v>2</v>
      </c>
      <c r="I594" s="128">
        <v>297</v>
      </c>
      <c r="J594" s="128">
        <f t="shared" si="70"/>
        <v>594</v>
      </c>
      <c r="K594" s="125" t="s">
        <v>117</v>
      </c>
      <c r="L594" s="25"/>
      <c r="M594" s="129" t="s">
        <v>1</v>
      </c>
      <c r="N594" s="130" t="s">
        <v>34</v>
      </c>
      <c r="O594" s="131">
        <v>0</v>
      </c>
      <c r="P594" s="131">
        <f t="shared" si="71"/>
        <v>0</v>
      </c>
      <c r="Q594" s="131">
        <v>0</v>
      </c>
      <c r="R594" s="131">
        <f t="shared" si="72"/>
        <v>0</v>
      </c>
      <c r="S594" s="131">
        <v>0</v>
      </c>
      <c r="T594" s="132">
        <f t="shared" si="73"/>
        <v>0</v>
      </c>
      <c r="AR594" s="133" t="s">
        <v>118</v>
      </c>
      <c r="AT594" s="133" t="s">
        <v>113</v>
      </c>
      <c r="AU594" s="133" t="s">
        <v>76</v>
      </c>
      <c r="AY594" s="13" t="s">
        <v>112</v>
      </c>
      <c r="BE594" s="134">
        <f t="shared" si="74"/>
        <v>594</v>
      </c>
      <c r="BF594" s="134">
        <f t="shared" si="75"/>
        <v>0</v>
      </c>
      <c r="BG594" s="134">
        <f t="shared" si="76"/>
        <v>0</v>
      </c>
      <c r="BH594" s="134">
        <f t="shared" si="77"/>
        <v>0</v>
      </c>
      <c r="BI594" s="134">
        <f t="shared" si="78"/>
        <v>0</v>
      </c>
      <c r="BJ594" s="13" t="s">
        <v>76</v>
      </c>
      <c r="BK594" s="134">
        <f t="shared" si="79"/>
        <v>594</v>
      </c>
      <c r="BL594" s="13" t="s">
        <v>118</v>
      </c>
      <c r="BM594" s="133" t="s">
        <v>2005</v>
      </c>
    </row>
    <row r="595" spans="2:65" s="1" customFormat="1" ht="24.2" customHeight="1">
      <c r="B595" s="122"/>
      <c r="C595" s="123" t="s">
        <v>2006</v>
      </c>
      <c r="D595" s="123" t="s">
        <v>113</v>
      </c>
      <c r="E595" s="124" t="s">
        <v>2007</v>
      </c>
      <c r="F595" s="125" t="s">
        <v>2008</v>
      </c>
      <c r="G595" s="126" t="s">
        <v>133</v>
      </c>
      <c r="H595" s="199">
        <v>2</v>
      </c>
      <c r="I595" s="128">
        <v>262</v>
      </c>
      <c r="J595" s="128">
        <f t="shared" si="70"/>
        <v>524</v>
      </c>
      <c r="K595" s="125" t="s">
        <v>117</v>
      </c>
      <c r="L595" s="25"/>
      <c r="M595" s="129" t="s">
        <v>1</v>
      </c>
      <c r="N595" s="130" t="s">
        <v>34</v>
      </c>
      <c r="O595" s="131">
        <v>0</v>
      </c>
      <c r="P595" s="131">
        <f t="shared" si="71"/>
        <v>0</v>
      </c>
      <c r="Q595" s="131">
        <v>0</v>
      </c>
      <c r="R595" s="131">
        <f t="shared" si="72"/>
        <v>0</v>
      </c>
      <c r="S595" s="131">
        <v>0</v>
      </c>
      <c r="T595" s="132">
        <f t="shared" si="73"/>
        <v>0</v>
      </c>
      <c r="AR595" s="133" t="s">
        <v>118</v>
      </c>
      <c r="AT595" s="133" t="s">
        <v>113</v>
      </c>
      <c r="AU595" s="133" t="s">
        <v>76</v>
      </c>
      <c r="AY595" s="13" t="s">
        <v>112</v>
      </c>
      <c r="BE595" s="134">
        <f t="shared" si="74"/>
        <v>524</v>
      </c>
      <c r="BF595" s="134">
        <f t="shared" si="75"/>
        <v>0</v>
      </c>
      <c r="BG595" s="134">
        <f t="shared" si="76"/>
        <v>0</v>
      </c>
      <c r="BH595" s="134">
        <f t="shared" si="77"/>
        <v>0</v>
      </c>
      <c r="BI595" s="134">
        <f t="shared" si="78"/>
        <v>0</v>
      </c>
      <c r="BJ595" s="13" t="s">
        <v>76</v>
      </c>
      <c r="BK595" s="134">
        <f t="shared" si="79"/>
        <v>524</v>
      </c>
      <c r="BL595" s="13" t="s">
        <v>118</v>
      </c>
      <c r="BM595" s="133" t="s">
        <v>2009</v>
      </c>
    </row>
    <row r="596" spans="2:65" s="1" customFormat="1" ht="37.9" customHeight="1">
      <c r="B596" s="122"/>
      <c r="C596" s="123" t="s">
        <v>2010</v>
      </c>
      <c r="D596" s="123" t="s">
        <v>113</v>
      </c>
      <c r="E596" s="124" t="s">
        <v>2011</v>
      </c>
      <c r="F596" s="125" t="s">
        <v>2012</v>
      </c>
      <c r="G596" s="126" t="s">
        <v>116</v>
      </c>
      <c r="H596" s="200">
        <v>50</v>
      </c>
      <c r="I596" s="128">
        <v>223</v>
      </c>
      <c r="J596" s="128">
        <f t="shared" si="70"/>
        <v>11150</v>
      </c>
      <c r="K596" s="125" t="s">
        <v>117</v>
      </c>
      <c r="L596" s="25"/>
      <c r="M596" s="129" t="s">
        <v>1</v>
      </c>
      <c r="N596" s="130" t="s">
        <v>34</v>
      </c>
      <c r="O596" s="131">
        <v>0</v>
      </c>
      <c r="P596" s="131">
        <f t="shared" si="71"/>
        <v>0</v>
      </c>
      <c r="Q596" s="131">
        <v>0</v>
      </c>
      <c r="R596" s="131">
        <f t="shared" si="72"/>
        <v>0</v>
      </c>
      <c r="S596" s="131">
        <v>0</v>
      </c>
      <c r="T596" s="132">
        <f t="shared" si="73"/>
        <v>0</v>
      </c>
      <c r="AR596" s="133" t="s">
        <v>118</v>
      </c>
      <c r="AT596" s="133" t="s">
        <v>113</v>
      </c>
      <c r="AU596" s="133" t="s">
        <v>76</v>
      </c>
      <c r="AY596" s="13" t="s">
        <v>112</v>
      </c>
      <c r="BE596" s="134">
        <f t="shared" si="74"/>
        <v>11150</v>
      </c>
      <c r="BF596" s="134">
        <f t="shared" si="75"/>
        <v>0</v>
      </c>
      <c r="BG596" s="134">
        <f t="shared" si="76"/>
        <v>0</v>
      </c>
      <c r="BH596" s="134">
        <f t="shared" si="77"/>
        <v>0</v>
      </c>
      <c r="BI596" s="134">
        <f t="shared" si="78"/>
        <v>0</v>
      </c>
      <c r="BJ596" s="13" t="s">
        <v>76</v>
      </c>
      <c r="BK596" s="134">
        <f t="shared" si="79"/>
        <v>11150</v>
      </c>
      <c r="BL596" s="13" t="s">
        <v>118</v>
      </c>
      <c r="BM596" s="133" t="s">
        <v>2013</v>
      </c>
    </row>
    <row r="597" spans="2:65" s="1" customFormat="1" ht="24.2" customHeight="1">
      <c r="B597" s="122"/>
      <c r="C597" s="123" t="s">
        <v>2014</v>
      </c>
      <c r="D597" s="123" t="s">
        <v>113</v>
      </c>
      <c r="E597" s="124" t="s">
        <v>2015</v>
      </c>
      <c r="F597" s="125" t="s">
        <v>2016</v>
      </c>
      <c r="G597" s="126" t="s">
        <v>116</v>
      </c>
      <c r="H597" s="200">
        <v>50</v>
      </c>
      <c r="I597" s="128">
        <v>3180</v>
      </c>
      <c r="J597" s="128">
        <f t="shared" si="70"/>
        <v>159000</v>
      </c>
      <c r="K597" s="125" t="s">
        <v>117</v>
      </c>
      <c r="L597" s="25"/>
      <c r="M597" s="129" t="s">
        <v>1</v>
      </c>
      <c r="N597" s="130" t="s">
        <v>34</v>
      </c>
      <c r="O597" s="131">
        <v>0</v>
      </c>
      <c r="P597" s="131">
        <f t="shared" si="71"/>
        <v>0</v>
      </c>
      <c r="Q597" s="131">
        <v>0</v>
      </c>
      <c r="R597" s="131">
        <f t="shared" si="72"/>
        <v>0</v>
      </c>
      <c r="S597" s="131">
        <v>0</v>
      </c>
      <c r="T597" s="132">
        <f t="shared" si="73"/>
        <v>0</v>
      </c>
      <c r="AR597" s="133" t="s">
        <v>118</v>
      </c>
      <c r="AT597" s="133" t="s">
        <v>113</v>
      </c>
      <c r="AU597" s="133" t="s">
        <v>76</v>
      </c>
      <c r="AY597" s="13" t="s">
        <v>112</v>
      </c>
      <c r="BE597" s="134">
        <f t="shared" si="74"/>
        <v>159000</v>
      </c>
      <c r="BF597" s="134">
        <f t="shared" si="75"/>
        <v>0</v>
      </c>
      <c r="BG597" s="134">
        <f t="shared" si="76"/>
        <v>0</v>
      </c>
      <c r="BH597" s="134">
        <f t="shared" si="77"/>
        <v>0</v>
      </c>
      <c r="BI597" s="134">
        <f t="shared" si="78"/>
        <v>0</v>
      </c>
      <c r="BJ597" s="13" t="s">
        <v>76</v>
      </c>
      <c r="BK597" s="134">
        <f t="shared" si="79"/>
        <v>159000</v>
      </c>
      <c r="BL597" s="13" t="s">
        <v>118</v>
      </c>
      <c r="BM597" s="133" t="s">
        <v>2017</v>
      </c>
    </row>
    <row r="598" spans="2:65" s="1" customFormat="1" ht="24.2" customHeight="1">
      <c r="B598" s="122"/>
      <c r="C598" s="123" t="s">
        <v>2018</v>
      </c>
      <c r="D598" s="123" t="s">
        <v>113</v>
      </c>
      <c r="E598" s="124" t="s">
        <v>2019</v>
      </c>
      <c r="F598" s="125" t="s">
        <v>2020</v>
      </c>
      <c r="G598" s="126" t="s">
        <v>133</v>
      </c>
      <c r="H598" s="199">
        <v>2</v>
      </c>
      <c r="I598" s="128">
        <v>442</v>
      </c>
      <c r="J598" s="128">
        <f t="shared" si="70"/>
        <v>884</v>
      </c>
      <c r="K598" s="125" t="s">
        <v>117</v>
      </c>
      <c r="L598" s="25"/>
      <c r="M598" s="129" t="s">
        <v>1</v>
      </c>
      <c r="N598" s="130" t="s">
        <v>34</v>
      </c>
      <c r="O598" s="131">
        <v>0</v>
      </c>
      <c r="P598" s="131">
        <f t="shared" si="71"/>
        <v>0</v>
      </c>
      <c r="Q598" s="131">
        <v>0</v>
      </c>
      <c r="R598" s="131">
        <f t="shared" si="72"/>
        <v>0</v>
      </c>
      <c r="S598" s="131">
        <v>0</v>
      </c>
      <c r="T598" s="132">
        <f t="shared" si="73"/>
        <v>0</v>
      </c>
      <c r="AR598" s="133" t="s">
        <v>118</v>
      </c>
      <c r="AT598" s="133" t="s">
        <v>113</v>
      </c>
      <c r="AU598" s="133" t="s">
        <v>76</v>
      </c>
      <c r="AY598" s="13" t="s">
        <v>112</v>
      </c>
      <c r="BE598" s="134">
        <f t="shared" si="74"/>
        <v>884</v>
      </c>
      <c r="BF598" s="134">
        <f t="shared" si="75"/>
        <v>0</v>
      </c>
      <c r="BG598" s="134">
        <f t="shared" si="76"/>
        <v>0</v>
      </c>
      <c r="BH598" s="134">
        <f t="shared" si="77"/>
        <v>0</v>
      </c>
      <c r="BI598" s="134">
        <f t="shared" si="78"/>
        <v>0</v>
      </c>
      <c r="BJ598" s="13" t="s">
        <v>76</v>
      </c>
      <c r="BK598" s="134">
        <f t="shared" si="79"/>
        <v>884</v>
      </c>
      <c r="BL598" s="13" t="s">
        <v>118</v>
      </c>
      <c r="BM598" s="133" t="s">
        <v>2021</v>
      </c>
    </row>
    <row r="599" spans="2:65" s="1" customFormat="1" ht="24.2" customHeight="1">
      <c r="B599" s="122"/>
      <c r="C599" s="123" t="s">
        <v>2022</v>
      </c>
      <c r="D599" s="123" t="s">
        <v>113</v>
      </c>
      <c r="E599" s="124" t="s">
        <v>2023</v>
      </c>
      <c r="F599" s="125" t="s">
        <v>2024</v>
      </c>
      <c r="G599" s="126" t="s">
        <v>133</v>
      </c>
      <c r="H599" s="199">
        <v>2</v>
      </c>
      <c r="I599" s="128">
        <v>889</v>
      </c>
      <c r="J599" s="128">
        <f t="shared" si="70"/>
        <v>1778</v>
      </c>
      <c r="K599" s="125" t="s">
        <v>117</v>
      </c>
      <c r="L599" s="25"/>
      <c r="M599" s="129" t="s">
        <v>1</v>
      </c>
      <c r="N599" s="130" t="s">
        <v>34</v>
      </c>
      <c r="O599" s="131">
        <v>0</v>
      </c>
      <c r="P599" s="131">
        <f t="shared" si="71"/>
        <v>0</v>
      </c>
      <c r="Q599" s="131">
        <v>0</v>
      </c>
      <c r="R599" s="131">
        <f t="shared" si="72"/>
        <v>0</v>
      </c>
      <c r="S599" s="131">
        <v>0</v>
      </c>
      <c r="T599" s="132">
        <f t="shared" si="73"/>
        <v>0</v>
      </c>
      <c r="AR599" s="133" t="s">
        <v>118</v>
      </c>
      <c r="AT599" s="133" t="s">
        <v>113</v>
      </c>
      <c r="AU599" s="133" t="s">
        <v>76</v>
      </c>
      <c r="AY599" s="13" t="s">
        <v>112</v>
      </c>
      <c r="BE599" s="134">
        <f t="shared" si="74"/>
        <v>1778</v>
      </c>
      <c r="BF599" s="134">
        <f t="shared" si="75"/>
        <v>0</v>
      </c>
      <c r="BG599" s="134">
        <f t="shared" si="76"/>
        <v>0</v>
      </c>
      <c r="BH599" s="134">
        <f t="shared" si="77"/>
        <v>0</v>
      </c>
      <c r="BI599" s="134">
        <f t="shared" si="78"/>
        <v>0</v>
      </c>
      <c r="BJ599" s="13" t="s">
        <v>76</v>
      </c>
      <c r="BK599" s="134">
        <f t="shared" si="79"/>
        <v>1778</v>
      </c>
      <c r="BL599" s="13" t="s">
        <v>118</v>
      </c>
      <c r="BM599" s="133" t="s">
        <v>2025</v>
      </c>
    </row>
    <row r="600" spans="2:65" s="1" customFormat="1" ht="24.2" customHeight="1">
      <c r="B600" s="122"/>
      <c r="C600" s="123" t="s">
        <v>2026</v>
      </c>
      <c r="D600" s="123" t="s">
        <v>113</v>
      </c>
      <c r="E600" s="124" t="s">
        <v>2027</v>
      </c>
      <c r="F600" s="125" t="s">
        <v>2028</v>
      </c>
      <c r="G600" s="126" t="s">
        <v>116</v>
      </c>
      <c r="H600" s="200">
        <v>50</v>
      </c>
      <c r="I600" s="128">
        <v>244</v>
      </c>
      <c r="J600" s="128">
        <f t="shared" si="70"/>
        <v>12200</v>
      </c>
      <c r="K600" s="125" t="s">
        <v>117</v>
      </c>
      <c r="L600" s="25"/>
      <c r="M600" s="129" t="s">
        <v>1</v>
      </c>
      <c r="N600" s="130" t="s">
        <v>34</v>
      </c>
      <c r="O600" s="131">
        <v>0</v>
      </c>
      <c r="P600" s="131">
        <f t="shared" si="71"/>
        <v>0</v>
      </c>
      <c r="Q600" s="131">
        <v>0</v>
      </c>
      <c r="R600" s="131">
        <f t="shared" si="72"/>
        <v>0</v>
      </c>
      <c r="S600" s="131">
        <v>0</v>
      </c>
      <c r="T600" s="132">
        <f t="shared" si="73"/>
        <v>0</v>
      </c>
      <c r="AR600" s="133" t="s">
        <v>118</v>
      </c>
      <c r="AT600" s="133" t="s">
        <v>113</v>
      </c>
      <c r="AU600" s="133" t="s">
        <v>76</v>
      </c>
      <c r="AY600" s="13" t="s">
        <v>112</v>
      </c>
      <c r="BE600" s="134">
        <f t="shared" si="74"/>
        <v>12200</v>
      </c>
      <c r="BF600" s="134">
        <f t="shared" si="75"/>
        <v>0</v>
      </c>
      <c r="BG600" s="134">
        <f t="shared" si="76"/>
        <v>0</v>
      </c>
      <c r="BH600" s="134">
        <f t="shared" si="77"/>
        <v>0</v>
      </c>
      <c r="BI600" s="134">
        <f t="shared" si="78"/>
        <v>0</v>
      </c>
      <c r="BJ600" s="13" t="s">
        <v>76</v>
      </c>
      <c r="BK600" s="134">
        <f t="shared" si="79"/>
        <v>12200</v>
      </c>
      <c r="BL600" s="13" t="s">
        <v>118</v>
      </c>
      <c r="BM600" s="133" t="s">
        <v>2029</v>
      </c>
    </row>
    <row r="601" spans="2:65" s="1" customFormat="1" ht="24.2" customHeight="1">
      <c r="B601" s="122"/>
      <c r="C601" s="123" t="s">
        <v>2030</v>
      </c>
      <c r="D601" s="123" t="s">
        <v>113</v>
      </c>
      <c r="E601" s="124" t="s">
        <v>2031</v>
      </c>
      <c r="F601" s="125" t="s">
        <v>2032</v>
      </c>
      <c r="G601" s="126" t="s">
        <v>133</v>
      </c>
      <c r="H601" s="199">
        <v>2</v>
      </c>
      <c r="I601" s="128">
        <v>4130</v>
      </c>
      <c r="J601" s="128">
        <f t="shared" si="70"/>
        <v>8260</v>
      </c>
      <c r="K601" s="125" t="s">
        <v>117</v>
      </c>
      <c r="L601" s="25"/>
      <c r="M601" s="129" t="s">
        <v>1</v>
      </c>
      <c r="N601" s="130" t="s">
        <v>34</v>
      </c>
      <c r="O601" s="131">
        <v>0</v>
      </c>
      <c r="P601" s="131">
        <f t="shared" si="71"/>
        <v>0</v>
      </c>
      <c r="Q601" s="131">
        <v>0</v>
      </c>
      <c r="R601" s="131">
        <f t="shared" si="72"/>
        <v>0</v>
      </c>
      <c r="S601" s="131">
        <v>0</v>
      </c>
      <c r="T601" s="132">
        <f t="shared" si="73"/>
        <v>0</v>
      </c>
      <c r="AR601" s="133" t="s">
        <v>118</v>
      </c>
      <c r="AT601" s="133" t="s">
        <v>113</v>
      </c>
      <c r="AU601" s="133" t="s">
        <v>76</v>
      </c>
      <c r="AY601" s="13" t="s">
        <v>112</v>
      </c>
      <c r="BE601" s="134">
        <f t="shared" si="74"/>
        <v>8260</v>
      </c>
      <c r="BF601" s="134">
        <f t="shared" si="75"/>
        <v>0</v>
      </c>
      <c r="BG601" s="134">
        <f t="shared" si="76"/>
        <v>0</v>
      </c>
      <c r="BH601" s="134">
        <f t="shared" si="77"/>
        <v>0</v>
      </c>
      <c r="BI601" s="134">
        <f t="shared" si="78"/>
        <v>0</v>
      </c>
      <c r="BJ601" s="13" t="s">
        <v>76</v>
      </c>
      <c r="BK601" s="134">
        <f t="shared" si="79"/>
        <v>8260</v>
      </c>
      <c r="BL601" s="13" t="s">
        <v>118</v>
      </c>
      <c r="BM601" s="133" t="s">
        <v>2033</v>
      </c>
    </row>
    <row r="602" spans="2:65" s="1" customFormat="1" ht="24.2" customHeight="1">
      <c r="B602" s="122"/>
      <c r="C602" s="123" t="s">
        <v>2034</v>
      </c>
      <c r="D602" s="123" t="s">
        <v>113</v>
      </c>
      <c r="E602" s="124" t="s">
        <v>2035</v>
      </c>
      <c r="F602" s="125" t="s">
        <v>2036</v>
      </c>
      <c r="G602" s="126" t="s">
        <v>133</v>
      </c>
      <c r="H602" s="199">
        <v>2</v>
      </c>
      <c r="I602" s="128">
        <v>1370</v>
      </c>
      <c r="J602" s="128">
        <f t="shared" si="70"/>
        <v>2740</v>
      </c>
      <c r="K602" s="125" t="s">
        <v>117</v>
      </c>
      <c r="L602" s="25"/>
      <c r="M602" s="129" t="s">
        <v>1</v>
      </c>
      <c r="N602" s="130" t="s">
        <v>34</v>
      </c>
      <c r="O602" s="131">
        <v>0</v>
      </c>
      <c r="P602" s="131">
        <f t="shared" si="71"/>
        <v>0</v>
      </c>
      <c r="Q602" s="131">
        <v>0</v>
      </c>
      <c r="R602" s="131">
        <f t="shared" si="72"/>
        <v>0</v>
      </c>
      <c r="S602" s="131">
        <v>0</v>
      </c>
      <c r="T602" s="132">
        <f t="shared" si="73"/>
        <v>0</v>
      </c>
      <c r="AR602" s="133" t="s">
        <v>118</v>
      </c>
      <c r="AT602" s="133" t="s">
        <v>113</v>
      </c>
      <c r="AU602" s="133" t="s">
        <v>76</v>
      </c>
      <c r="AY602" s="13" t="s">
        <v>112</v>
      </c>
      <c r="BE602" s="134">
        <f t="shared" si="74"/>
        <v>2740</v>
      </c>
      <c r="BF602" s="134">
        <f t="shared" si="75"/>
        <v>0</v>
      </c>
      <c r="BG602" s="134">
        <f t="shared" si="76"/>
        <v>0</v>
      </c>
      <c r="BH602" s="134">
        <f t="shared" si="77"/>
        <v>0</v>
      </c>
      <c r="BI602" s="134">
        <f t="shared" si="78"/>
        <v>0</v>
      </c>
      <c r="BJ602" s="13" t="s">
        <v>76</v>
      </c>
      <c r="BK602" s="134">
        <f t="shared" si="79"/>
        <v>2740</v>
      </c>
      <c r="BL602" s="13" t="s">
        <v>118</v>
      </c>
      <c r="BM602" s="133" t="s">
        <v>2037</v>
      </c>
    </row>
    <row r="603" spans="2:65" s="1" customFormat="1" ht="33" customHeight="1">
      <c r="B603" s="122"/>
      <c r="C603" s="123" t="s">
        <v>2038</v>
      </c>
      <c r="D603" s="123" t="s">
        <v>113</v>
      </c>
      <c r="E603" s="124" t="s">
        <v>2039</v>
      </c>
      <c r="F603" s="125" t="s">
        <v>2040</v>
      </c>
      <c r="G603" s="126" t="s">
        <v>133</v>
      </c>
      <c r="H603" s="199">
        <v>2</v>
      </c>
      <c r="I603" s="128">
        <v>3410</v>
      </c>
      <c r="J603" s="128">
        <f t="shared" si="70"/>
        <v>6820</v>
      </c>
      <c r="K603" s="125" t="s">
        <v>117</v>
      </c>
      <c r="L603" s="25"/>
      <c r="M603" s="129" t="s">
        <v>1</v>
      </c>
      <c r="N603" s="130" t="s">
        <v>34</v>
      </c>
      <c r="O603" s="131">
        <v>0</v>
      </c>
      <c r="P603" s="131">
        <f t="shared" si="71"/>
        <v>0</v>
      </c>
      <c r="Q603" s="131">
        <v>0</v>
      </c>
      <c r="R603" s="131">
        <f t="shared" si="72"/>
        <v>0</v>
      </c>
      <c r="S603" s="131">
        <v>0</v>
      </c>
      <c r="T603" s="132">
        <f t="shared" si="73"/>
        <v>0</v>
      </c>
      <c r="AR603" s="133" t="s">
        <v>118</v>
      </c>
      <c r="AT603" s="133" t="s">
        <v>113</v>
      </c>
      <c r="AU603" s="133" t="s">
        <v>76</v>
      </c>
      <c r="AY603" s="13" t="s">
        <v>112</v>
      </c>
      <c r="BE603" s="134">
        <f t="shared" si="74"/>
        <v>6820</v>
      </c>
      <c r="BF603" s="134">
        <f t="shared" si="75"/>
        <v>0</v>
      </c>
      <c r="BG603" s="134">
        <f t="shared" si="76"/>
        <v>0</v>
      </c>
      <c r="BH603" s="134">
        <f t="shared" si="77"/>
        <v>0</v>
      </c>
      <c r="BI603" s="134">
        <f t="shared" si="78"/>
        <v>0</v>
      </c>
      <c r="BJ603" s="13" t="s">
        <v>76</v>
      </c>
      <c r="BK603" s="134">
        <f t="shared" si="79"/>
        <v>6820</v>
      </c>
      <c r="BL603" s="13" t="s">
        <v>118</v>
      </c>
      <c r="BM603" s="133" t="s">
        <v>2041</v>
      </c>
    </row>
    <row r="604" spans="2:65" s="1" customFormat="1" ht="24.2" customHeight="1">
      <c r="B604" s="122"/>
      <c r="C604" s="123" t="s">
        <v>2042</v>
      </c>
      <c r="D604" s="123" t="s">
        <v>113</v>
      </c>
      <c r="E604" s="124" t="s">
        <v>2043</v>
      </c>
      <c r="F604" s="125" t="s">
        <v>2044</v>
      </c>
      <c r="G604" s="126" t="s">
        <v>133</v>
      </c>
      <c r="H604" s="199">
        <v>2</v>
      </c>
      <c r="I604" s="128">
        <v>291</v>
      </c>
      <c r="J604" s="128">
        <f t="shared" si="70"/>
        <v>582</v>
      </c>
      <c r="K604" s="125" t="s">
        <v>117</v>
      </c>
      <c r="L604" s="25"/>
      <c r="M604" s="129" t="s">
        <v>1</v>
      </c>
      <c r="N604" s="130" t="s">
        <v>34</v>
      </c>
      <c r="O604" s="131">
        <v>0</v>
      </c>
      <c r="P604" s="131">
        <f t="shared" si="71"/>
        <v>0</v>
      </c>
      <c r="Q604" s="131">
        <v>0</v>
      </c>
      <c r="R604" s="131">
        <f t="shared" si="72"/>
        <v>0</v>
      </c>
      <c r="S604" s="131">
        <v>0</v>
      </c>
      <c r="T604" s="132">
        <f t="shared" si="73"/>
        <v>0</v>
      </c>
      <c r="AR604" s="133" t="s">
        <v>118</v>
      </c>
      <c r="AT604" s="133" t="s">
        <v>113</v>
      </c>
      <c r="AU604" s="133" t="s">
        <v>76</v>
      </c>
      <c r="AY604" s="13" t="s">
        <v>112</v>
      </c>
      <c r="BE604" s="134">
        <f t="shared" si="74"/>
        <v>582</v>
      </c>
      <c r="BF604" s="134">
        <f t="shared" si="75"/>
        <v>0</v>
      </c>
      <c r="BG604" s="134">
        <f t="shared" si="76"/>
        <v>0</v>
      </c>
      <c r="BH604" s="134">
        <f t="shared" si="77"/>
        <v>0</v>
      </c>
      <c r="BI604" s="134">
        <f t="shared" si="78"/>
        <v>0</v>
      </c>
      <c r="BJ604" s="13" t="s">
        <v>76</v>
      </c>
      <c r="BK604" s="134">
        <f t="shared" si="79"/>
        <v>582</v>
      </c>
      <c r="BL604" s="13" t="s">
        <v>118</v>
      </c>
      <c r="BM604" s="133" t="s">
        <v>2045</v>
      </c>
    </row>
    <row r="605" spans="2:65" s="1" customFormat="1" ht="24.2" customHeight="1">
      <c r="B605" s="122"/>
      <c r="C605" s="123" t="s">
        <v>2046</v>
      </c>
      <c r="D605" s="123" t="s">
        <v>113</v>
      </c>
      <c r="E605" s="124" t="s">
        <v>2047</v>
      </c>
      <c r="F605" s="125" t="s">
        <v>2048</v>
      </c>
      <c r="G605" s="126" t="s">
        <v>133</v>
      </c>
      <c r="H605" s="199">
        <v>2</v>
      </c>
      <c r="I605" s="128">
        <v>2670</v>
      </c>
      <c r="J605" s="128">
        <f t="shared" si="70"/>
        <v>5340</v>
      </c>
      <c r="K605" s="125" t="s">
        <v>117</v>
      </c>
      <c r="L605" s="25"/>
      <c r="M605" s="129" t="s">
        <v>1</v>
      </c>
      <c r="N605" s="130" t="s">
        <v>34</v>
      </c>
      <c r="O605" s="131">
        <v>0</v>
      </c>
      <c r="P605" s="131">
        <f t="shared" si="71"/>
        <v>0</v>
      </c>
      <c r="Q605" s="131">
        <v>0</v>
      </c>
      <c r="R605" s="131">
        <f t="shared" si="72"/>
        <v>0</v>
      </c>
      <c r="S605" s="131">
        <v>0</v>
      </c>
      <c r="T605" s="132">
        <f t="shared" si="73"/>
        <v>0</v>
      </c>
      <c r="AR605" s="133" t="s">
        <v>118</v>
      </c>
      <c r="AT605" s="133" t="s">
        <v>113</v>
      </c>
      <c r="AU605" s="133" t="s">
        <v>76</v>
      </c>
      <c r="AY605" s="13" t="s">
        <v>112</v>
      </c>
      <c r="BE605" s="134">
        <f t="shared" si="74"/>
        <v>5340</v>
      </c>
      <c r="BF605" s="134">
        <f t="shared" si="75"/>
        <v>0</v>
      </c>
      <c r="BG605" s="134">
        <f t="shared" si="76"/>
        <v>0</v>
      </c>
      <c r="BH605" s="134">
        <f t="shared" si="77"/>
        <v>0</v>
      </c>
      <c r="BI605" s="134">
        <f t="shared" si="78"/>
        <v>0</v>
      </c>
      <c r="BJ605" s="13" t="s">
        <v>76</v>
      </c>
      <c r="BK605" s="134">
        <f t="shared" si="79"/>
        <v>5340</v>
      </c>
      <c r="BL605" s="13" t="s">
        <v>118</v>
      </c>
      <c r="BM605" s="133" t="s">
        <v>2049</v>
      </c>
    </row>
    <row r="606" spans="2:65" s="1" customFormat="1" ht="24.2" customHeight="1">
      <c r="B606" s="122"/>
      <c r="C606" s="123" t="s">
        <v>2050</v>
      </c>
      <c r="D606" s="123" t="s">
        <v>113</v>
      </c>
      <c r="E606" s="124" t="s">
        <v>2051</v>
      </c>
      <c r="F606" s="125" t="s">
        <v>2052</v>
      </c>
      <c r="G606" s="126" t="s">
        <v>116</v>
      </c>
      <c r="H606" s="200">
        <v>50</v>
      </c>
      <c r="I606" s="128">
        <v>3690</v>
      </c>
      <c r="J606" s="128">
        <f t="shared" si="70"/>
        <v>184500</v>
      </c>
      <c r="K606" s="125" t="s">
        <v>117</v>
      </c>
      <c r="L606" s="25"/>
      <c r="M606" s="129" t="s">
        <v>1</v>
      </c>
      <c r="N606" s="130" t="s">
        <v>34</v>
      </c>
      <c r="O606" s="131">
        <v>0</v>
      </c>
      <c r="P606" s="131">
        <f t="shared" si="71"/>
        <v>0</v>
      </c>
      <c r="Q606" s="131">
        <v>0</v>
      </c>
      <c r="R606" s="131">
        <f t="shared" si="72"/>
        <v>0</v>
      </c>
      <c r="S606" s="131">
        <v>0</v>
      </c>
      <c r="T606" s="132">
        <f t="shared" si="73"/>
        <v>0</v>
      </c>
      <c r="AR606" s="133" t="s">
        <v>118</v>
      </c>
      <c r="AT606" s="133" t="s">
        <v>113</v>
      </c>
      <c r="AU606" s="133" t="s">
        <v>76</v>
      </c>
      <c r="AY606" s="13" t="s">
        <v>112</v>
      </c>
      <c r="BE606" s="134">
        <f t="shared" si="74"/>
        <v>184500</v>
      </c>
      <c r="BF606" s="134">
        <f t="shared" si="75"/>
        <v>0</v>
      </c>
      <c r="BG606" s="134">
        <f t="shared" si="76"/>
        <v>0</v>
      </c>
      <c r="BH606" s="134">
        <f t="shared" si="77"/>
        <v>0</v>
      </c>
      <c r="BI606" s="134">
        <f t="shared" si="78"/>
        <v>0</v>
      </c>
      <c r="BJ606" s="13" t="s">
        <v>76</v>
      </c>
      <c r="BK606" s="134">
        <f t="shared" si="79"/>
        <v>184500</v>
      </c>
      <c r="BL606" s="13" t="s">
        <v>118</v>
      </c>
      <c r="BM606" s="133" t="s">
        <v>2053</v>
      </c>
    </row>
    <row r="607" spans="2:65" s="1" customFormat="1" ht="24.2" customHeight="1">
      <c r="B607" s="122"/>
      <c r="C607" s="123" t="s">
        <v>2054</v>
      </c>
      <c r="D607" s="123" t="s">
        <v>113</v>
      </c>
      <c r="E607" s="124" t="s">
        <v>2055</v>
      </c>
      <c r="F607" s="125" t="s">
        <v>2056</v>
      </c>
      <c r="G607" s="126" t="s">
        <v>133</v>
      </c>
      <c r="H607" s="199">
        <v>2</v>
      </c>
      <c r="I607" s="128">
        <v>3670</v>
      </c>
      <c r="J607" s="128">
        <f t="shared" si="70"/>
        <v>7340</v>
      </c>
      <c r="K607" s="125" t="s">
        <v>117</v>
      </c>
      <c r="L607" s="25"/>
      <c r="M607" s="129" t="s">
        <v>1</v>
      </c>
      <c r="N607" s="130" t="s">
        <v>34</v>
      </c>
      <c r="O607" s="131">
        <v>0</v>
      </c>
      <c r="P607" s="131">
        <f t="shared" si="71"/>
        <v>0</v>
      </c>
      <c r="Q607" s="131">
        <v>0</v>
      </c>
      <c r="R607" s="131">
        <f t="shared" si="72"/>
        <v>0</v>
      </c>
      <c r="S607" s="131">
        <v>0</v>
      </c>
      <c r="T607" s="132">
        <f t="shared" si="73"/>
        <v>0</v>
      </c>
      <c r="AR607" s="133" t="s">
        <v>118</v>
      </c>
      <c r="AT607" s="133" t="s">
        <v>113</v>
      </c>
      <c r="AU607" s="133" t="s">
        <v>76</v>
      </c>
      <c r="AY607" s="13" t="s">
        <v>112</v>
      </c>
      <c r="BE607" s="134">
        <f t="shared" si="74"/>
        <v>7340</v>
      </c>
      <c r="BF607" s="134">
        <f t="shared" si="75"/>
        <v>0</v>
      </c>
      <c r="BG607" s="134">
        <f t="shared" si="76"/>
        <v>0</v>
      </c>
      <c r="BH607" s="134">
        <f t="shared" si="77"/>
        <v>0</v>
      </c>
      <c r="BI607" s="134">
        <f t="shared" si="78"/>
        <v>0</v>
      </c>
      <c r="BJ607" s="13" t="s">
        <v>76</v>
      </c>
      <c r="BK607" s="134">
        <f t="shared" si="79"/>
        <v>7340</v>
      </c>
      <c r="BL607" s="13" t="s">
        <v>118</v>
      </c>
      <c r="BM607" s="133" t="s">
        <v>2057</v>
      </c>
    </row>
    <row r="608" spans="2:65" s="1" customFormat="1" ht="24.2" customHeight="1">
      <c r="B608" s="122"/>
      <c r="C608" s="123" t="s">
        <v>2058</v>
      </c>
      <c r="D608" s="123" t="s">
        <v>113</v>
      </c>
      <c r="E608" s="124" t="s">
        <v>2059</v>
      </c>
      <c r="F608" s="125" t="s">
        <v>2060</v>
      </c>
      <c r="G608" s="126" t="s">
        <v>133</v>
      </c>
      <c r="H608" s="199">
        <v>2</v>
      </c>
      <c r="I608" s="128">
        <v>4930</v>
      </c>
      <c r="J608" s="128">
        <f t="shared" si="70"/>
        <v>9860</v>
      </c>
      <c r="K608" s="125" t="s">
        <v>117</v>
      </c>
      <c r="L608" s="25"/>
      <c r="M608" s="129" t="s">
        <v>1</v>
      </c>
      <c r="N608" s="130" t="s">
        <v>34</v>
      </c>
      <c r="O608" s="131">
        <v>0</v>
      </c>
      <c r="P608" s="131">
        <f t="shared" si="71"/>
        <v>0</v>
      </c>
      <c r="Q608" s="131">
        <v>0</v>
      </c>
      <c r="R608" s="131">
        <f t="shared" si="72"/>
        <v>0</v>
      </c>
      <c r="S608" s="131">
        <v>0</v>
      </c>
      <c r="T608" s="132">
        <f t="shared" si="73"/>
        <v>0</v>
      </c>
      <c r="AR608" s="133" t="s">
        <v>118</v>
      </c>
      <c r="AT608" s="133" t="s">
        <v>113</v>
      </c>
      <c r="AU608" s="133" t="s">
        <v>76</v>
      </c>
      <c r="AY608" s="13" t="s">
        <v>112</v>
      </c>
      <c r="BE608" s="134">
        <f t="shared" si="74"/>
        <v>9860</v>
      </c>
      <c r="BF608" s="134">
        <f t="shared" si="75"/>
        <v>0</v>
      </c>
      <c r="BG608" s="134">
        <f t="shared" si="76"/>
        <v>0</v>
      </c>
      <c r="BH608" s="134">
        <f t="shared" si="77"/>
        <v>0</v>
      </c>
      <c r="BI608" s="134">
        <f t="shared" si="78"/>
        <v>0</v>
      </c>
      <c r="BJ608" s="13" t="s">
        <v>76</v>
      </c>
      <c r="BK608" s="134">
        <f t="shared" si="79"/>
        <v>9860</v>
      </c>
      <c r="BL608" s="13" t="s">
        <v>118</v>
      </c>
      <c r="BM608" s="133" t="s">
        <v>2061</v>
      </c>
    </row>
    <row r="609" spans="2:65" s="1" customFormat="1" ht="24.2" customHeight="1">
      <c r="B609" s="122"/>
      <c r="C609" s="123" t="s">
        <v>2062</v>
      </c>
      <c r="D609" s="123" t="s">
        <v>113</v>
      </c>
      <c r="E609" s="124" t="s">
        <v>2063</v>
      </c>
      <c r="F609" s="125" t="s">
        <v>2064</v>
      </c>
      <c r="G609" s="126" t="s">
        <v>133</v>
      </c>
      <c r="H609" s="199">
        <v>2</v>
      </c>
      <c r="I609" s="128">
        <v>1270</v>
      </c>
      <c r="J609" s="128">
        <f t="shared" si="70"/>
        <v>2540</v>
      </c>
      <c r="K609" s="125" t="s">
        <v>117</v>
      </c>
      <c r="L609" s="25"/>
      <c r="M609" s="129" t="s">
        <v>1</v>
      </c>
      <c r="N609" s="130" t="s">
        <v>34</v>
      </c>
      <c r="O609" s="131">
        <v>0</v>
      </c>
      <c r="P609" s="131">
        <f t="shared" si="71"/>
        <v>0</v>
      </c>
      <c r="Q609" s="131">
        <v>0</v>
      </c>
      <c r="R609" s="131">
        <f t="shared" si="72"/>
        <v>0</v>
      </c>
      <c r="S609" s="131">
        <v>0</v>
      </c>
      <c r="T609" s="132">
        <f t="shared" si="73"/>
        <v>0</v>
      </c>
      <c r="AR609" s="133" t="s">
        <v>118</v>
      </c>
      <c r="AT609" s="133" t="s">
        <v>113</v>
      </c>
      <c r="AU609" s="133" t="s">
        <v>76</v>
      </c>
      <c r="AY609" s="13" t="s">
        <v>112</v>
      </c>
      <c r="BE609" s="134">
        <f t="shared" si="74"/>
        <v>2540</v>
      </c>
      <c r="BF609" s="134">
        <f t="shared" si="75"/>
        <v>0</v>
      </c>
      <c r="BG609" s="134">
        <f t="shared" si="76"/>
        <v>0</v>
      </c>
      <c r="BH609" s="134">
        <f t="shared" si="77"/>
        <v>0</v>
      </c>
      <c r="BI609" s="134">
        <f t="shared" si="78"/>
        <v>0</v>
      </c>
      <c r="BJ609" s="13" t="s">
        <v>76</v>
      </c>
      <c r="BK609" s="134">
        <f t="shared" si="79"/>
        <v>2540</v>
      </c>
      <c r="BL609" s="13" t="s">
        <v>118</v>
      </c>
      <c r="BM609" s="133" t="s">
        <v>2065</v>
      </c>
    </row>
    <row r="610" spans="2:65" s="1" customFormat="1" ht="24.2" customHeight="1">
      <c r="B610" s="122"/>
      <c r="C610" s="123" t="s">
        <v>2066</v>
      </c>
      <c r="D610" s="123" t="s">
        <v>113</v>
      </c>
      <c r="E610" s="124" t="s">
        <v>2067</v>
      </c>
      <c r="F610" s="125" t="s">
        <v>2068</v>
      </c>
      <c r="G610" s="126" t="s">
        <v>133</v>
      </c>
      <c r="H610" s="199">
        <v>2</v>
      </c>
      <c r="I610" s="128">
        <v>2060</v>
      </c>
      <c r="J610" s="128">
        <f t="shared" si="70"/>
        <v>4120</v>
      </c>
      <c r="K610" s="125" t="s">
        <v>117</v>
      </c>
      <c r="L610" s="25"/>
      <c r="M610" s="129" t="s">
        <v>1</v>
      </c>
      <c r="N610" s="130" t="s">
        <v>34</v>
      </c>
      <c r="O610" s="131">
        <v>0</v>
      </c>
      <c r="P610" s="131">
        <f t="shared" si="71"/>
        <v>0</v>
      </c>
      <c r="Q610" s="131">
        <v>0</v>
      </c>
      <c r="R610" s="131">
        <f t="shared" si="72"/>
        <v>0</v>
      </c>
      <c r="S610" s="131">
        <v>0</v>
      </c>
      <c r="T610" s="132">
        <f t="shared" si="73"/>
        <v>0</v>
      </c>
      <c r="AR610" s="133" t="s">
        <v>118</v>
      </c>
      <c r="AT610" s="133" t="s">
        <v>113</v>
      </c>
      <c r="AU610" s="133" t="s">
        <v>76</v>
      </c>
      <c r="AY610" s="13" t="s">
        <v>112</v>
      </c>
      <c r="BE610" s="134">
        <f t="shared" si="74"/>
        <v>4120</v>
      </c>
      <c r="BF610" s="134">
        <f t="shared" si="75"/>
        <v>0</v>
      </c>
      <c r="BG610" s="134">
        <f t="shared" si="76"/>
        <v>0</v>
      </c>
      <c r="BH610" s="134">
        <f t="shared" si="77"/>
        <v>0</v>
      </c>
      <c r="BI610" s="134">
        <f t="shared" si="78"/>
        <v>0</v>
      </c>
      <c r="BJ610" s="13" t="s">
        <v>76</v>
      </c>
      <c r="BK610" s="134">
        <f t="shared" si="79"/>
        <v>4120</v>
      </c>
      <c r="BL610" s="13" t="s">
        <v>118</v>
      </c>
      <c r="BM610" s="133" t="s">
        <v>2069</v>
      </c>
    </row>
    <row r="611" spans="2:65" s="1" customFormat="1" ht="33" customHeight="1">
      <c r="B611" s="122"/>
      <c r="C611" s="123" t="s">
        <v>2070</v>
      </c>
      <c r="D611" s="123" t="s">
        <v>113</v>
      </c>
      <c r="E611" s="124" t="s">
        <v>2071</v>
      </c>
      <c r="F611" s="125" t="s">
        <v>2072</v>
      </c>
      <c r="G611" s="126" t="s">
        <v>133</v>
      </c>
      <c r="H611" s="199">
        <v>2</v>
      </c>
      <c r="I611" s="128">
        <v>730</v>
      </c>
      <c r="J611" s="128">
        <f t="shared" si="70"/>
        <v>1460</v>
      </c>
      <c r="K611" s="125" t="s">
        <v>117</v>
      </c>
      <c r="L611" s="25"/>
      <c r="M611" s="129" t="s">
        <v>1</v>
      </c>
      <c r="N611" s="130" t="s">
        <v>34</v>
      </c>
      <c r="O611" s="131">
        <v>0</v>
      </c>
      <c r="P611" s="131">
        <f t="shared" si="71"/>
        <v>0</v>
      </c>
      <c r="Q611" s="131">
        <v>0</v>
      </c>
      <c r="R611" s="131">
        <f t="shared" si="72"/>
        <v>0</v>
      </c>
      <c r="S611" s="131">
        <v>0</v>
      </c>
      <c r="T611" s="132">
        <f t="shared" si="73"/>
        <v>0</v>
      </c>
      <c r="AR611" s="133" t="s">
        <v>118</v>
      </c>
      <c r="AT611" s="133" t="s">
        <v>113</v>
      </c>
      <c r="AU611" s="133" t="s">
        <v>76</v>
      </c>
      <c r="AY611" s="13" t="s">
        <v>112</v>
      </c>
      <c r="BE611" s="134">
        <f t="shared" si="74"/>
        <v>1460</v>
      </c>
      <c r="BF611" s="134">
        <f t="shared" si="75"/>
        <v>0</v>
      </c>
      <c r="BG611" s="134">
        <f t="shared" si="76"/>
        <v>0</v>
      </c>
      <c r="BH611" s="134">
        <f t="shared" si="77"/>
        <v>0</v>
      </c>
      <c r="BI611" s="134">
        <f t="shared" si="78"/>
        <v>0</v>
      </c>
      <c r="BJ611" s="13" t="s">
        <v>76</v>
      </c>
      <c r="BK611" s="134">
        <f t="shared" si="79"/>
        <v>1460</v>
      </c>
      <c r="BL611" s="13" t="s">
        <v>118</v>
      </c>
      <c r="BM611" s="133" t="s">
        <v>2073</v>
      </c>
    </row>
    <row r="612" spans="2:65" s="1" customFormat="1" ht="21.75" customHeight="1">
      <c r="B612" s="122"/>
      <c r="C612" s="123" t="s">
        <v>2074</v>
      </c>
      <c r="D612" s="123" t="s">
        <v>113</v>
      </c>
      <c r="E612" s="124" t="s">
        <v>2075</v>
      </c>
      <c r="F612" s="125" t="s">
        <v>2076</v>
      </c>
      <c r="G612" s="126" t="s">
        <v>133</v>
      </c>
      <c r="H612" s="199">
        <v>2</v>
      </c>
      <c r="I612" s="128">
        <v>5740</v>
      </c>
      <c r="J612" s="128">
        <f t="shared" si="70"/>
        <v>11480</v>
      </c>
      <c r="K612" s="125" t="s">
        <v>117</v>
      </c>
      <c r="L612" s="25"/>
      <c r="M612" s="129" t="s">
        <v>1</v>
      </c>
      <c r="N612" s="130" t="s">
        <v>34</v>
      </c>
      <c r="O612" s="131">
        <v>0</v>
      </c>
      <c r="P612" s="131">
        <f t="shared" si="71"/>
        <v>0</v>
      </c>
      <c r="Q612" s="131">
        <v>0</v>
      </c>
      <c r="R612" s="131">
        <f t="shared" si="72"/>
        <v>0</v>
      </c>
      <c r="S612" s="131">
        <v>0</v>
      </c>
      <c r="T612" s="132">
        <f t="shared" si="73"/>
        <v>0</v>
      </c>
      <c r="AR612" s="133" t="s">
        <v>118</v>
      </c>
      <c r="AT612" s="133" t="s">
        <v>113</v>
      </c>
      <c r="AU612" s="133" t="s">
        <v>76</v>
      </c>
      <c r="AY612" s="13" t="s">
        <v>112</v>
      </c>
      <c r="BE612" s="134">
        <f t="shared" si="74"/>
        <v>11480</v>
      </c>
      <c r="BF612" s="134">
        <f t="shared" si="75"/>
        <v>0</v>
      </c>
      <c r="BG612" s="134">
        <f t="shared" si="76"/>
        <v>0</v>
      </c>
      <c r="BH612" s="134">
        <f t="shared" si="77"/>
        <v>0</v>
      </c>
      <c r="BI612" s="134">
        <f t="shared" si="78"/>
        <v>0</v>
      </c>
      <c r="BJ612" s="13" t="s">
        <v>76</v>
      </c>
      <c r="BK612" s="134">
        <f t="shared" si="79"/>
        <v>11480</v>
      </c>
      <c r="BL612" s="13" t="s">
        <v>118</v>
      </c>
      <c r="BM612" s="133" t="s">
        <v>2077</v>
      </c>
    </row>
    <row r="613" spans="2:65" s="1" customFormat="1" ht="21.75" customHeight="1">
      <c r="B613" s="122"/>
      <c r="C613" s="123" t="s">
        <v>2078</v>
      </c>
      <c r="D613" s="123" t="s">
        <v>113</v>
      </c>
      <c r="E613" s="124" t="s">
        <v>2079</v>
      </c>
      <c r="F613" s="125" t="s">
        <v>2080</v>
      </c>
      <c r="G613" s="126" t="s">
        <v>133</v>
      </c>
      <c r="H613" s="199">
        <v>2</v>
      </c>
      <c r="I613" s="128">
        <v>8310</v>
      </c>
      <c r="J613" s="128">
        <f t="shared" si="70"/>
        <v>16620</v>
      </c>
      <c r="K613" s="125" t="s">
        <v>117</v>
      </c>
      <c r="L613" s="25"/>
      <c r="M613" s="129" t="s">
        <v>1</v>
      </c>
      <c r="N613" s="130" t="s">
        <v>34</v>
      </c>
      <c r="O613" s="131">
        <v>0</v>
      </c>
      <c r="P613" s="131">
        <f t="shared" si="71"/>
        <v>0</v>
      </c>
      <c r="Q613" s="131">
        <v>0</v>
      </c>
      <c r="R613" s="131">
        <f t="shared" si="72"/>
        <v>0</v>
      </c>
      <c r="S613" s="131">
        <v>0</v>
      </c>
      <c r="T613" s="132">
        <f t="shared" si="73"/>
        <v>0</v>
      </c>
      <c r="AR613" s="133" t="s">
        <v>118</v>
      </c>
      <c r="AT613" s="133" t="s">
        <v>113</v>
      </c>
      <c r="AU613" s="133" t="s">
        <v>76</v>
      </c>
      <c r="AY613" s="13" t="s">
        <v>112</v>
      </c>
      <c r="BE613" s="134">
        <f t="shared" si="74"/>
        <v>16620</v>
      </c>
      <c r="BF613" s="134">
        <f t="shared" si="75"/>
        <v>0</v>
      </c>
      <c r="BG613" s="134">
        <f t="shared" si="76"/>
        <v>0</v>
      </c>
      <c r="BH613" s="134">
        <f t="shared" si="77"/>
        <v>0</v>
      </c>
      <c r="BI613" s="134">
        <f t="shared" si="78"/>
        <v>0</v>
      </c>
      <c r="BJ613" s="13" t="s">
        <v>76</v>
      </c>
      <c r="BK613" s="134">
        <f t="shared" si="79"/>
        <v>16620</v>
      </c>
      <c r="BL613" s="13" t="s">
        <v>118</v>
      </c>
      <c r="BM613" s="133" t="s">
        <v>2081</v>
      </c>
    </row>
    <row r="614" spans="2:65" s="1" customFormat="1" ht="21.75" customHeight="1">
      <c r="B614" s="122"/>
      <c r="C614" s="123" t="s">
        <v>2082</v>
      </c>
      <c r="D614" s="123" t="s">
        <v>113</v>
      </c>
      <c r="E614" s="124" t="s">
        <v>2083</v>
      </c>
      <c r="F614" s="125" t="s">
        <v>2084</v>
      </c>
      <c r="G614" s="126" t="s">
        <v>133</v>
      </c>
      <c r="H614" s="199">
        <v>2</v>
      </c>
      <c r="I614" s="128">
        <v>11500</v>
      </c>
      <c r="J614" s="128">
        <f t="shared" si="70"/>
        <v>23000</v>
      </c>
      <c r="K614" s="125" t="s">
        <v>117</v>
      </c>
      <c r="L614" s="25"/>
      <c r="M614" s="129" t="s">
        <v>1</v>
      </c>
      <c r="N614" s="130" t="s">
        <v>34</v>
      </c>
      <c r="O614" s="131">
        <v>0</v>
      </c>
      <c r="P614" s="131">
        <f t="shared" si="71"/>
        <v>0</v>
      </c>
      <c r="Q614" s="131">
        <v>0</v>
      </c>
      <c r="R614" s="131">
        <f t="shared" si="72"/>
        <v>0</v>
      </c>
      <c r="S614" s="131">
        <v>0</v>
      </c>
      <c r="T614" s="132">
        <f t="shared" si="73"/>
        <v>0</v>
      </c>
      <c r="AR614" s="133" t="s">
        <v>118</v>
      </c>
      <c r="AT614" s="133" t="s">
        <v>113</v>
      </c>
      <c r="AU614" s="133" t="s">
        <v>76</v>
      </c>
      <c r="AY614" s="13" t="s">
        <v>112</v>
      </c>
      <c r="BE614" s="134">
        <f t="shared" si="74"/>
        <v>23000</v>
      </c>
      <c r="BF614" s="134">
        <f t="shared" si="75"/>
        <v>0</v>
      </c>
      <c r="BG614" s="134">
        <f t="shared" si="76"/>
        <v>0</v>
      </c>
      <c r="BH614" s="134">
        <f t="shared" si="77"/>
        <v>0</v>
      </c>
      <c r="BI614" s="134">
        <f t="shared" si="78"/>
        <v>0</v>
      </c>
      <c r="BJ614" s="13" t="s">
        <v>76</v>
      </c>
      <c r="BK614" s="134">
        <f t="shared" si="79"/>
        <v>23000</v>
      </c>
      <c r="BL614" s="13" t="s">
        <v>118</v>
      </c>
      <c r="BM614" s="133" t="s">
        <v>2085</v>
      </c>
    </row>
    <row r="615" spans="2:65" s="1" customFormat="1" ht="16.5" customHeight="1">
      <c r="B615" s="122"/>
      <c r="C615" s="123" t="s">
        <v>2086</v>
      </c>
      <c r="D615" s="123" t="s">
        <v>113</v>
      </c>
      <c r="E615" s="124" t="s">
        <v>2087</v>
      </c>
      <c r="F615" s="125" t="s">
        <v>2088</v>
      </c>
      <c r="G615" s="126" t="s">
        <v>133</v>
      </c>
      <c r="H615" s="199">
        <v>2</v>
      </c>
      <c r="I615" s="128">
        <v>4440</v>
      </c>
      <c r="J615" s="128">
        <f t="shared" si="70"/>
        <v>8880</v>
      </c>
      <c r="K615" s="125" t="s">
        <v>117</v>
      </c>
      <c r="L615" s="25"/>
      <c r="M615" s="129" t="s">
        <v>1</v>
      </c>
      <c r="N615" s="130" t="s">
        <v>34</v>
      </c>
      <c r="O615" s="131">
        <v>0</v>
      </c>
      <c r="P615" s="131">
        <f t="shared" si="71"/>
        <v>0</v>
      </c>
      <c r="Q615" s="131">
        <v>0</v>
      </c>
      <c r="R615" s="131">
        <f t="shared" si="72"/>
        <v>0</v>
      </c>
      <c r="S615" s="131">
        <v>0</v>
      </c>
      <c r="T615" s="132">
        <f t="shared" si="73"/>
        <v>0</v>
      </c>
      <c r="AR615" s="133" t="s">
        <v>118</v>
      </c>
      <c r="AT615" s="133" t="s">
        <v>113</v>
      </c>
      <c r="AU615" s="133" t="s">
        <v>76</v>
      </c>
      <c r="AY615" s="13" t="s">
        <v>112</v>
      </c>
      <c r="BE615" s="134">
        <f t="shared" si="74"/>
        <v>8880</v>
      </c>
      <c r="BF615" s="134">
        <f t="shared" si="75"/>
        <v>0</v>
      </c>
      <c r="BG615" s="134">
        <f t="shared" si="76"/>
        <v>0</v>
      </c>
      <c r="BH615" s="134">
        <f t="shared" si="77"/>
        <v>0</v>
      </c>
      <c r="BI615" s="134">
        <f t="shared" si="78"/>
        <v>0</v>
      </c>
      <c r="BJ615" s="13" t="s">
        <v>76</v>
      </c>
      <c r="BK615" s="134">
        <f t="shared" si="79"/>
        <v>8880</v>
      </c>
      <c r="BL615" s="13" t="s">
        <v>118</v>
      </c>
      <c r="BM615" s="133" t="s">
        <v>2089</v>
      </c>
    </row>
    <row r="616" spans="2:65" s="1" customFormat="1" ht="21.75" customHeight="1">
      <c r="B616" s="122"/>
      <c r="C616" s="123" t="s">
        <v>2090</v>
      </c>
      <c r="D616" s="123" t="s">
        <v>113</v>
      </c>
      <c r="E616" s="124" t="s">
        <v>2091</v>
      </c>
      <c r="F616" s="125" t="s">
        <v>2092</v>
      </c>
      <c r="G616" s="126" t="s">
        <v>133</v>
      </c>
      <c r="H616" s="199">
        <v>2</v>
      </c>
      <c r="I616" s="128">
        <v>10500</v>
      </c>
      <c r="J616" s="128">
        <f t="shared" si="70"/>
        <v>21000</v>
      </c>
      <c r="K616" s="125" t="s">
        <v>117</v>
      </c>
      <c r="L616" s="25"/>
      <c r="M616" s="129" t="s">
        <v>1</v>
      </c>
      <c r="N616" s="130" t="s">
        <v>34</v>
      </c>
      <c r="O616" s="131">
        <v>0</v>
      </c>
      <c r="P616" s="131">
        <f t="shared" si="71"/>
        <v>0</v>
      </c>
      <c r="Q616" s="131">
        <v>0</v>
      </c>
      <c r="R616" s="131">
        <f t="shared" si="72"/>
        <v>0</v>
      </c>
      <c r="S616" s="131">
        <v>0</v>
      </c>
      <c r="T616" s="132">
        <f t="shared" si="73"/>
        <v>0</v>
      </c>
      <c r="AR616" s="133" t="s">
        <v>118</v>
      </c>
      <c r="AT616" s="133" t="s">
        <v>113</v>
      </c>
      <c r="AU616" s="133" t="s">
        <v>76</v>
      </c>
      <c r="AY616" s="13" t="s">
        <v>112</v>
      </c>
      <c r="BE616" s="134">
        <f t="shared" si="74"/>
        <v>21000</v>
      </c>
      <c r="BF616" s="134">
        <f t="shared" si="75"/>
        <v>0</v>
      </c>
      <c r="BG616" s="134">
        <f t="shared" si="76"/>
        <v>0</v>
      </c>
      <c r="BH616" s="134">
        <f t="shared" si="77"/>
        <v>0</v>
      </c>
      <c r="BI616" s="134">
        <f t="shared" si="78"/>
        <v>0</v>
      </c>
      <c r="BJ616" s="13" t="s">
        <v>76</v>
      </c>
      <c r="BK616" s="134">
        <f t="shared" si="79"/>
        <v>21000</v>
      </c>
      <c r="BL616" s="13" t="s">
        <v>118</v>
      </c>
      <c r="BM616" s="133" t="s">
        <v>2093</v>
      </c>
    </row>
    <row r="617" spans="2:65" s="1" customFormat="1" ht="21.75" customHeight="1">
      <c r="B617" s="122"/>
      <c r="C617" s="123" t="s">
        <v>2094</v>
      </c>
      <c r="D617" s="123" t="s">
        <v>113</v>
      </c>
      <c r="E617" s="124" t="s">
        <v>2095</v>
      </c>
      <c r="F617" s="125" t="s">
        <v>2096</v>
      </c>
      <c r="G617" s="126" t="s">
        <v>133</v>
      </c>
      <c r="H617" s="199">
        <v>2</v>
      </c>
      <c r="I617" s="128">
        <v>14300</v>
      </c>
      <c r="J617" s="128">
        <f t="shared" si="70"/>
        <v>28600</v>
      </c>
      <c r="K617" s="125" t="s">
        <v>117</v>
      </c>
      <c r="L617" s="25"/>
      <c r="M617" s="129" t="s">
        <v>1</v>
      </c>
      <c r="N617" s="130" t="s">
        <v>34</v>
      </c>
      <c r="O617" s="131">
        <v>0</v>
      </c>
      <c r="P617" s="131">
        <f t="shared" si="71"/>
        <v>0</v>
      </c>
      <c r="Q617" s="131">
        <v>0</v>
      </c>
      <c r="R617" s="131">
        <f t="shared" si="72"/>
        <v>0</v>
      </c>
      <c r="S617" s="131">
        <v>0</v>
      </c>
      <c r="T617" s="132">
        <f t="shared" si="73"/>
        <v>0</v>
      </c>
      <c r="AR617" s="133" t="s">
        <v>118</v>
      </c>
      <c r="AT617" s="133" t="s">
        <v>113</v>
      </c>
      <c r="AU617" s="133" t="s">
        <v>76</v>
      </c>
      <c r="AY617" s="13" t="s">
        <v>112</v>
      </c>
      <c r="BE617" s="134">
        <f t="shared" si="74"/>
        <v>28600</v>
      </c>
      <c r="BF617" s="134">
        <f t="shared" si="75"/>
        <v>0</v>
      </c>
      <c r="BG617" s="134">
        <f t="shared" si="76"/>
        <v>0</v>
      </c>
      <c r="BH617" s="134">
        <f t="shared" si="77"/>
        <v>0</v>
      </c>
      <c r="BI617" s="134">
        <f t="shared" si="78"/>
        <v>0</v>
      </c>
      <c r="BJ617" s="13" t="s">
        <v>76</v>
      </c>
      <c r="BK617" s="134">
        <f t="shared" si="79"/>
        <v>28600</v>
      </c>
      <c r="BL617" s="13" t="s">
        <v>118</v>
      </c>
      <c r="BM617" s="133" t="s">
        <v>2097</v>
      </c>
    </row>
    <row r="618" spans="2:65" s="1" customFormat="1" ht="24.2" customHeight="1">
      <c r="B618" s="122"/>
      <c r="C618" s="123" t="s">
        <v>2098</v>
      </c>
      <c r="D618" s="123" t="s">
        <v>113</v>
      </c>
      <c r="E618" s="124" t="s">
        <v>2099</v>
      </c>
      <c r="F618" s="125" t="s">
        <v>2100</v>
      </c>
      <c r="G618" s="126" t="s">
        <v>133</v>
      </c>
      <c r="H618" s="199">
        <v>2</v>
      </c>
      <c r="I618" s="128">
        <v>27200</v>
      </c>
      <c r="J618" s="128">
        <f t="shared" si="70"/>
        <v>54400</v>
      </c>
      <c r="K618" s="125" t="s">
        <v>117</v>
      </c>
      <c r="L618" s="25"/>
      <c r="M618" s="129" t="s">
        <v>1</v>
      </c>
      <c r="N618" s="130" t="s">
        <v>34</v>
      </c>
      <c r="O618" s="131">
        <v>0</v>
      </c>
      <c r="P618" s="131">
        <f t="shared" si="71"/>
        <v>0</v>
      </c>
      <c r="Q618" s="131">
        <v>0</v>
      </c>
      <c r="R618" s="131">
        <f t="shared" si="72"/>
        <v>0</v>
      </c>
      <c r="S618" s="131">
        <v>0</v>
      </c>
      <c r="T618" s="132">
        <f t="shared" si="73"/>
        <v>0</v>
      </c>
      <c r="AR618" s="133" t="s">
        <v>118</v>
      </c>
      <c r="AT618" s="133" t="s">
        <v>113</v>
      </c>
      <c r="AU618" s="133" t="s">
        <v>76</v>
      </c>
      <c r="AY618" s="13" t="s">
        <v>112</v>
      </c>
      <c r="BE618" s="134">
        <f t="shared" si="74"/>
        <v>54400</v>
      </c>
      <c r="BF618" s="134">
        <f t="shared" si="75"/>
        <v>0</v>
      </c>
      <c r="BG618" s="134">
        <f t="shared" si="76"/>
        <v>0</v>
      </c>
      <c r="BH618" s="134">
        <f t="shared" si="77"/>
        <v>0</v>
      </c>
      <c r="BI618" s="134">
        <f t="shared" si="78"/>
        <v>0</v>
      </c>
      <c r="BJ618" s="13" t="s">
        <v>76</v>
      </c>
      <c r="BK618" s="134">
        <f t="shared" si="79"/>
        <v>54400</v>
      </c>
      <c r="BL618" s="13" t="s">
        <v>118</v>
      </c>
      <c r="BM618" s="133" t="s">
        <v>2101</v>
      </c>
    </row>
    <row r="619" spans="2:65" s="1" customFormat="1" ht="24.2" customHeight="1">
      <c r="B619" s="122"/>
      <c r="C619" s="123" t="s">
        <v>2102</v>
      </c>
      <c r="D619" s="123" t="s">
        <v>113</v>
      </c>
      <c r="E619" s="124" t="s">
        <v>2103</v>
      </c>
      <c r="F619" s="125" t="s">
        <v>2104</v>
      </c>
      <c r="G619" s="126" t="s">
        <v>133</v>
      </c>
      <c r="H619" s="199">
        <v>2</v>
      </c>
      <c r="I619" s="128">
        <v>10400</v>
      </c>
      <c r="J619" s="128">
        <f t="shared" si="70"/>
        <v>20800</v>
      </c>
      <c r="K619" s="125" t="s">
        <v>117</v>
      </c>
      <c r="L619" s="25"/>
      <c r="M619" s="129" t="s">
        <v>1</v>
      </c>
      <c r="N619" s="130" t="s">
        <v>34</v>
      </c>
      <c r="O619" s="131">
        <v>0</v>
      </c>
      <c r="P619" s="131">
        <f t="shared" si="71"/>
        <v>0</v>
      </c>
      <c r="Q619" s="131">
        <v>0</v>
      </c>
      <c r="R619" s="131">
        <f t="shared" si="72"/>
        <v>0</v>
      </c>
      <c r="S619" s="131">
        <v>0</v>
      </c>
      <c r="T619" s="132">
        <f t="shared" si="73"/>
        <v>0</v>
      </c>
      <c r="AR619" s="133" t="s">
        <v>118</v>
      </c>
      <c r="AT619" s="133" t="s">
        <v>113</v>
      </c>
      <c r="AU619" s="133" t="s">
        <v>76</v>
      </c>
      <c r="AY619" s="13" t="s">
        <v>112</v>
      </c>
      <c r="BE619" s="134">
        <f t="shared" si="74"/>
        <v>20800</v>
      </c>
      <c r="BF619" s="134">
        <f t="shared" si="75"/>
        <v>0</v>
      </c>
      <c r="BG619" s="134">
        <f t="shared" si="76"/>
        <v>0</v>
      </c>
      <c r="BH619" s="134">
        <f t="shared" si="77"/>
        <v>0</v>
      </c>
      <c r="BI619" s="134">
        <f t="shared" si="78"/>
        <v>0</v>
      </c>
      <c r="BJ619" s="13" t="s">
        <v>76</v>
      </c>
      <c r="BK619" s="134">
        <f t="shared" si="79"/>
        <v>20800</v>
      </c>
      <c r="BL619" s="13" t="s">
        <v>118</v>
      </c>
      <c r="BM619" s="133" t="s">
        <v>2105</v>
      </c>
    </row>
    <row r="620" spans="2:65" s="1" customFormat="1" ht="24.2" customHeight="1">
      <c r="B620" s="122"/>
      <c r="C620" s="123" t="s">
        <v>2106</v>
      </c>
      <c r="D620" s="123" t="s">
        <v>113</v>
      </c>
      <c r="E620" s="124" t="s">
        <v>2107</v>
      </c>
      <c r="F620" s="125" t="s">
        <v>2108</v>
      </c>
      <c r="G620" s="126" t="s">
        <v>133</v>
      </c>
      <c r="H620" s="199">
        <v>2</v>
      </c>
      <c r="I620" s="128">
        <v>11300</v>
      </c>
      <c r="J620" s="128">
        <f t="shared" si="70"/>
        <v>22600</v>
      </c>
      <c r="K620" s="125" t="s">
        <v>117</v>
      </c>
      <c r="L620" s="25"/>
      <c r="M620" s="129" t="s">
        <v>1</v>
      </c>
      <c r="N620" s="130" t="s">
        <v>34</v>
      </c>
      <c r="O620" s="131">
        <v>0</v>
      </c>
      <c r="P620" s="131">
        <f t="shared" si="71"/>
        <v>0</v>
      </c>
      <c r="Q620" s="131">
        <v>0</v>
      </c>
      <c r="R620" s="131">
        <f t="shared" si="72"/>
        <v>0</v>
      </c>
      <c r="S620" s="131">
        <v>0</v>
      </c>
      <c r="T620" s="132">
        <f t="shared" si="73"/>
        <v>0</v>
      </c>
      <c r="AR620" s="133" t="s">
        <v>118</v>
      </c>
      <c r="AT620" s="133" t="s">
        <v>113</v>
      </c>
      <c r="AU620" s="133" t="s">
        <v>76</v>
      </c>
      <c r="AY620" s="13" t="s">
        <v>112</v>
      </c>
      <c r="BE620" s="134">
        <f t="shared" si="74"/>
        <v>22600</v>
      </c>
      <c r="BF620" s="134">
        <f t="shared" si="75"/>
        <v>0</v>
      </c>
      <c r="BG620" s="134">
        <f t="shared" si="76"/>
        <v>0</v>
      </c>
      <c r="BH620" s="134">
        <f t="shared" si="77"/>
        <v>0</v>
      </c>
      <c r="BI620" s="134">
        <f t="shared" si="78"/>
        <v>0</v>
      </c>
      <c r="BJ620" s="13" t="s">
        <v>76</v>
      </c>
      <c r="BK620" s="134">
        <f t="shared" si="79"/>
        <v>22600</v>
      </c>
      <c r="BL620" s="13" t="s">
        <v>118</v>
      </c>
      <c r="BM620" s="133" t="s">
        <v>2109</v>
      </c>
    </row>
    <row r="621" spans="2:65" s="1" customFormat="1" ht="24.2" customHeight="1">
      <c r="B621" s="122"/>
      <c r="C621" s="123" t="s">
        <v>2110</v>
      </c>
      <c r="D621" s="123" t="s">
        <v>113</v>
      </c>
      <c r="E621" s="124" t="s">
        <v>2111</v>
      </c>
      <c r="F621" s="125" t="s">
        <v>2112</v>
      </c>
      <c r="G621" s="126" t="s">
        <v>133</v>
      </c>
      <c r="H621" s="199">
        <v>2</v>
      </c>
      <c r="I621" s="128">
        <v>9610</v>
      </c>
      <c r="J621" s="128">
        <f t="shared" si="70"/>
        <v>19220</v>
      </c>
      <c r="K621" s="125" t="s">
        <v>117</v>
      </c>
      <c r="L621" s="25"/>
      <c r="M621" s="129" t="s">
        <v>1</v>
      </c>
      <c r="N621" s="130" t="s">
        <v>34</v>
      </c>
      <c r="O621" s="131">
        <v>0</v>
      </c>
      <c r="P621" s="131">
        <f t="shared" si="71"/>
        <v>0</v>
      </c>
      <c r="Q621" s="131">
        <v>0</v>
      </c>
      <c r="R621" s="131">
        <f t="shared" si="72"/>
        <v>0</v>
      </c>
      <c r="S621" s="131">
        <v>0</v>
      </c>
      <c r="T621" s="132">
        <f t="shared" si="73"/>
        <v>0</v>
      </c>
      <c r="AR621" s="133" t="s">
        <v>118</v>
      </c>
      <c r="AT621" s="133" t="s">
        <v>113</v>
      </c>
      <c r="AU621" s="133" t="s">
        <v>76</v>
      </c>
      <c r="AY621" s="13" t="s">
        <v>112</v>
      </c>
      <c r="BE621" s="134">
        <f t="shared" si="74"/>
        <v>19220</v>
      </c>
      <c r="BF621" s="134">
        <f t="shared" si="75"/>
        <v>0</v>
      </c>
      <c r="BG621" s="134">
        <f t="shared" si="76"/>
        <v>0</v>
      </c>
      <c r="BH621" s="134">
        <f t="shared" si="77"/>
        <v>0</v>
      </c>
      <c r="BI621" s="134">
        <f t="shared" si="78"/>
        <v>0</v>
      </c>
      <c r="BJ621" s="13" t="s">
        <v>76</v>
      </c>
      <c r="BK621" s="134">
        <f t="shared" si="79"/>
        <v>19220</v>
      </c>
      <c r="BL621" s="13" t="s">
        <v>118</v>
      </c>
      <c r="BM621" s="133" t="s">
        <v>2113</v>
      </c>
    </row>
    <row r="622" spans="2:65" s="1" customFormat="1" ht="21.75" customHeight="1">
      <c r="B622" s="122"/>
      <c r="C622" s="123" t="s">
        <v>2114</v>
      </c>
      <c r="D622" s="123" t="s">
        <v>113</v>
      </c>
      <c r="E622" s="124" t="s">
        <v>2115</v>
      </c>
      <c r="F622" s="125" t="s">
        <v>2116</v>
      </c>
      <c r="G622" s="126" t="s">
        <v>133</v>
      </c>
      <c r="H622" s="199">
        <v>2</v>
      </c>
      <c r="I622" s="128">
        <v>4600</v>
      </c>
      <c r="J622" s="128">
        <f t="shared" si="70"/>
        <v>9200</v>
      </c>
      <c r="K622" s="125" t="s">
        <v>117</v>
      </c>
      <c r="L622" s="25"/>
      <c r="M622" s="129" t="s">
        <v>1</v>
      </c>
      <c r="N622" s="130" t="s">
        <v>34</v>
      </c>
      <c r="O622" s="131">
        <v>0</v>
      </c>
      <c r="P622" s="131">
        <f t="shared" si="71"/>
        <v>0</v>
      </c>
      <c r="Q622" s="131">
        <v>0</v>
      </c>
      <c r="R622" s="131">
        <f t="shared" si="72"/>
        <v>0</v>
      </c>
      <c r="S622" s="131">
        <v>0</v>
      </c>
      <c r="T622" s="132">
        <f t="shared" si="73"/>
        <v>0</v>
      </c>
      <c r="AR622" s="133" t="s">
        <v>118</v>
      </c>
      <c r="AT622" s="133" t="s">
        <v>113</v>
      </c>
      <c r="AU622" s="133" t="s">
        <v>76</v>
      </c>
      <c r="AY622" s="13" t="s">
        <v>112</v>
      </c>
      <c r="BE622" s="134">
        <f t="shared" si="74"/>
        <v>9200</v>
      </c>
      <c r="BF622" s="134">
        <f t="shared" si="75"/>
        <v>0</v>
      </c>
      <c r="BG622" s="134">
        <f t="shared" si="76"/>
        <v>0</v>
      </c>
      <c r="BH622" s="134">
        <f t="shared" si="77"/>
        <v>0</v>
      </c>
      <c r="BI622" s="134">
        <f t="shared" si="78"/>
        <v>0</v>
      </c>
      <c r="BJ622" s="13" t="s">
        <v>76</v>
      </c>
      <c r="BK622" s="134">
        <f t="shared" si="79"/>
        <v>9200</v>
      </c>
      <c r="BL622" s="13" t="s">
        <v>118</v>
      </c>
      <c r="BM622" s="133" t="s">
        <v>2117</v>
      </c>
    </row>
    <row r="623" spans="2:65" s="1" customFormat="1" ht="24.2" customHeight="1">
      <c r="B623" s="122"/>
      <c r="C623" s="123" t="s">
        <v>2118</v>
      </c>
      <c r="D623" s="123" t="s">
        <v>113</v>
      </c>
      <c r="E623" s="124" t="s">
        <v>2119</v>
      </c>
      <c r="F623" s="125" t="s">
        <v>2120</v>
      </c>
      <c r="G623" s="126" t="s">
        <v>133</v>
      </c>
      <c r="H623" s="199">
        <v>2</v>
      </c>
      <c r="I623" s="128">
        <v>9450</v>
      </c>
      <c r="J623" s="128">
        <f t="shared" si="70"/>
        <v>18900</v>
      </c>
      <c r="K623" s="125" t="s">
        <v>117</v>
      </c>
      <c r="L623" s="25"/>
      <c r="M623" s="129" t="s">
        <v>1</v>
      </c>
      <c r="N623" s="130" t="s">
        <v>34</v>
      </c>
      <c r="O623" s="131">
        <v>0</v>
      </c>
      <c r="P623" s="131">
        <f t="shared" si="71"/>
        <v>0</v>
      </c>
      <c r="Q623" s="131">
        <v>0</v>
      </c>
      <c r="R623" s="131">
        <f t="shared" si="72"/>
        <v>0</v>
      </c>
      <c r="S623" s="131">
        <v>0</v>
      </c>
      <c r="T623" s="132">
        <f t="shared" si="73"/>
        <v>0</v>
      </c>
      <c r="AR623" s="133" t="s">
        <v>118</v>
      </c>
      <c r="AT623" s="133" t="s">
        <v>113</v>
      </c>
      <c r="AU623" s="133" t="s">
        <v>76</v>
      </c>
      <c r="AY623" s="13" t="s">
        <v>112</v>
      </c>
      <c r="BE623" s="134">
        <f t="shared" si="74"/>
        <v>18900</v>
      </c>
      <c r="BF623" s="134">
        <f t="shared" si="75"/>
        <v>0</v>
      </c>
      <c r="BG623" s="134">
        <f t="shared" si="76"/>
        <v>0</v>
      </c>
      <c r="BH623" s="134">
        <f t="shared" si="77"/>
        <v>0</v>
      </c>
      <c r="BI623" s="134">
        <f t="shared" si="78"/>
        <v>0</v>
      </c>
      <c r="BJ623" s="13" t="s">
        <v>76</v>
      </c>
      <c r="BK623" s="134">
        <f t="shared" si="79"/>
        <v>18900</v>
      </c>
      <c r="BL623" s="13" t="s">
        <v>118</v>
      </c>
      <c r="BM623" s="133" t="s">
        <v>2121</v>
      </c>
    </row>
    <row r="624" spans="2:65" s="1" customFormat="1" ht="16.5" customHeight="1">
      <c r="B624" s="122"/>
      <c r="C624" s="123" t="s">
        <v>2122</v>
      </c>
      <c r="D624" s="123" t="s">
        <v>113</v>
      </c>
      <c r="E624" s="124" t="s">
        <v>2123</v>
      </c>
      <c r="F624" s="125" t="s">
        <v>2124</v>
      </c>
      <c r="G624" s="126" t="s">
        <v>133</v>
      </c>
      <c r="H624" s="199">
        <v>2</v>
      </c>
      <c r="I624" s="128">
        <v>3670</v>
      </c>
      <c r="J624" s="128">
        <f t="shared" si="70"/>
        <v>7340</v>
      </c>
      <c r="K624" s="125" t="s">
        <v>117</v>
      </c>
      <c r="L624" s="25"/>
      <c r="M624" s="129" t="s">
        <v>1</v>
      </c>
      <c r="N624" s="130" t="s">
        <v>34</v>
      </c>
      <c r="O624" s="131">
        <v>0</v>
      </c>
      <c r="P624" s="131">
        <f t="shared" si="71"/>
        <v>0</v>
      </c>
      <c r="Q624" s="131">
        <v>0</v>
      </c>
      <c r="R624" s="131">
        <f t="shared" si="72"/>
        <v>0</v>
      </c>
      <c r="S624" s="131">
        <v>0</v>
      </c>
      <c r="T624" s="132">
        <f t="shared" si="73"/>
        <v>0</v>
      </c>
      <c r="AR624" s="133" t="s">
        <v>118</v>
      </c>
      <c r="AT624" s="133" t="s">
        <v>113</v>
      </c>
      <c r="AU624" s="133" t="s">
        <v>76</v>
      </c>
      <c r="AY624" s="13" t="s">
        <v>112</v>
      </c>
      <c r="BE624" s="134">
        <f t="shared" si="74"/>
        <v>7340</v>
      </c>
      <c r="BF624" s="134">
        <f t="shared" si="75"/>
        <v>0</v>
      </c>
      <c r="BG624" s="134">
        <f t="shared" si="76"/>
        <v>0</v>
      </c>
      <c r="BH624" s="134">
        <f t="shared" si="77"/>
        <v>0</v>
      </c>
      <c r="BI624" s="134">
        <f t="shared" si="78"/>
        <v>0</v>
      </c>
      <c r="BJ624" s="13" t="s">
        <v>76</v>
      </c>
      <c r="BK624" s="134">
        <f t="shared" si="79"/>
        <v>7340</v>
      </c>
      <c r="BL624" s="13" t="s">
        <v>118</v>
      </c>
      <c r="BM624" s="133" t="s">
        <v>2125</v>
      </c>
    </row>
    <row r="625" spans="2:65" s="1" customFormat="1" ht="24.2" customHeight="1">
      <c r="B625" s="122"/>
      <c r="C625" s="123" t="s">
        <v>2126</v>
      </c>
      <c r="D625" s="123" t="s">
        <v>113</v>
      </c>
      <c r="E625" s="124" t="s">
        <v>2127</v>
      </c>
      <c r="F625" s="125" t="s">
        <v>2128</v>
      </c>
      <c r="G625" s="126" t="s">
        <v>133</v>
      </c>
      <c r="H625" s="199">
        <v>2</v>
      </c>
      <c r="I625" s="128">
        <v>2740</v>
      </c>
      <c r="J625" s="128">
        <f t="shared" si="70"/>
        <v>5480</v>
      </c>
      <c r="K625" s="125" t="s">
        <v>117</v>
      </c>
      <c r="L625" s="25"/>
      <c r="M625" s="129" t="s">
        <v>1</v>
      </c>
      <c r="N625" s="130" t="s">
        <v>34</v>
      </c>
      <c r="O625" s="131">
        <v>0</v>
      </c>
      <c r="P625" s="131">
        <f t="shared" si="71"/>
        <v>0</v>
      </c>
      <c r="Q625" s="131">
        <v>0</v>
      </c>
      <c r="R625" s="131">
        <f t="shared" si="72"/>
        <v>0</v>
      </c>
      <c r="S625" s="131">
        <v>0</v>
      </c>
      <c r="T625" s="132">
        <f t="shared" si="73"/>
        <v>0</v>
      </c>
      <c r="AR625" s="133" t="s">
        <v>118</v>
      </c>
      <c r="AT625" s="133" t="s">
        <v>113</v>
      </c>
      <c r="AU625" s="133" t="s">
        <v>76</v>
      </c>
      <c r="AY625" s="13" t="s">
        <v>112</v>
      </c>
      <c r="BE625" s="134">
        <f t="shared" si="74"/>
        <v>5480</v>
      </c>
      <c r="BF625" s="134">
        <f t="shared" si="75"/>
        <v>0</v>
      </c>
      <c r="BG625" s="134">
        <f t="shared" si="76"/>
        <v>0</v>
      </c>
      <c r="BH625" s="134">
        <f t="shared" si="77"/>
        <v>0</v>
      </c>
      <c r="BI625" s="134">
        <f t="shared" si="78"/>
        <v>0</v>
      </c>
      <c r="BJ625" s="13" t="s">
        <v>76</v>
      </c>
      <c r="BK625" s="134">
        <f t="shared" si="79"/>
        <v>5480</v>
      </c>
      <c r="BL625" s="13" t="s">
        <v>118</v>
      </c>
      <c r="BM625" s="133" t="s">
        <v>2129</v>
      </c>
    </row>
    <row r="626" spans="2:65" s="1" customFormat="1" ht="24.2" customHeight="1">
      <c r="B626" s="122"/>
      <c r="C626" s="123" t="s">
        <v>2130</v>
      </c>
      <c r="D626" s="123" t="s">
        <v>113</v>
      </c>
      <c r="E626" s="124" t="s">
        <v>2131</v>
      </c>
      <c r="F626" s="125" t="s">
        <v>2132</v>
      </c>
      <c r="G626" s="126" t="s">
        <v>133</v>
      </c>
      <c r="H626" s="199">
        <v>2</v>
      </c>
      <c r="I626" s="128">
        <v>9780</v>
      </c>
      <c r="J626" s="128">
        <f t="shared" si="70"/>
        <v>19560</v>
      </c>
      <c r="K626" s="125" t="s">
        <v>117</v>
      </c>
      <c r="L626" s="25"/>
      <c r="M626" s="129" t="s">
        <v>1</v>
      </c>
      <c r="N626" s="130" t="s">
        <v>34</v>
      </c>
      <c r="O626" s="131">
        <v>0</v>
      </c>
      <c r="P626" s="131">
        <f t="shared" si="71"/>
        <v>0</v>
      </c>
      <c r="Q626" s="131">
        <v>0</v>
      </c>
      <c r="R626" s="131">
        <f t="shared" si="72"/>
        <v>0</v>
      </c>
      <c r="S626" s="131">
        <v>0</v>
      </c>
      <c r="T626" s="132">
        <f t="shared" si="73"/>
        <v>0</v>
      </c>
      <c r="AR626" s="133" t="s">
        <v>118</v>
      </c>
      <c r="AT626" s="133" t="s">
        <v>113</v>
      </c>
      <c r="AU626" s="133" t="s">
        <v>76</v>
      </c>
      <c r="AY626" s="13" t="s">
        <v>112</v>
      </c>
      <c r="BE626" s="134">
        <f t="shared" si="74"/>
        <v>19560</v>
      </c>
      <c r="BF626" s="134">
        <f t="shared" si="75"/>
        <v>0</v>
      </c>
      <c r="BG626" s="134">
        <f t="shared" si="76"/>
        <v>0</v>
      </c>
      <c r="BH626" s="134">
        <f t="shared" si="77"/>
        <v>0</v>
      </c>
      <c r="BI626" s="134">
        <f t="shared" si="78"/>
        <v>0</v>
      </c>
      <c r="BJ626" s="13" t="s">
        <v>76</v>
      </c>
      <c r="BK626" s="134">
        <f t="shared" si="79"/>
        <v>19560</v>
      </c>
      <c r="BL626" s="13" t="s">
        <v>118</v>
      </c>
      <c r="BM626" s="133" t="s">
        <v>2133</v>
      </c>
    </row>
    <row r="627" spans="2:65" s="1" customFormat="1" ht="24.2" customHeight="1">
      <c r="B627" s="122"/>
      <c r="C627" s="123" t="s">
        <v>2134</v>
      </c>
      <c r="D627" s="123" t="s">
        <v>113</v>
      </c>
      <c r="E627" s="124" t="s">
        <v>2135</v>
      </c>
      <c r="F627" s="125" t="s">
        <v>2136</v>
      </c>
      <c r="G627" s="126" t="s">
        <v>133</v>
      </c>
      <c r="H627" s="199">
        <v>2</v>
      </c>
      <c r="I627" s="128">
        <v>1100</v>
      </c>
      <c r="J627" s="128">
        <f t="shared" si="70"/>
        <v>2200</v>
      </c>
      <c r="K627" s="125" t="s">
        <v>117</v>
      </c>
      <c r="L627" s="25"/>
      <c r="M627" s="129" t="s">
        <v>1</v>
      </c>
      <c r="N627" s="130" t="s">
        <v>34</v>
      </c>
      <c r="O627" s="131">
        <v>0</v>
      </c>
      <c r="P627" s="131">
        <f t="shared" si="71"/>
        <v>0</v>
      </c>
      <c r="Q627" s="131">
        <v>0</v>
      </c>
      <c r="R627" s="131">
        <f t="shared" si="72"/>
        <v>0</v>
      </c>
      <c r="S627" s="131">
        <v>0</v>
      </c>
      <c r="T627" s="132">
        <f t="shared" si="73"/>
        <v>0</v>
      </c>
      <c r="AR627" s="133" t="s">
        <v>118</v>
      </c>
      <c r="AT627" s="133" t="s">
        <v>113</v>
      </c>
      <c r="AU627" s="133" t="s">
        <v>76</v>
      </c>
      <c r="AY627" s="13" t="s">
        <v>112</v>
      </c>
      <c r="BE627" s="134">
        <f t="shared" si="74"/>
        <v>2200</v>
      </c>
      <c r="BF627" s="134">
        <f t="shared" si="75"/>
        <v>0</v>
      </c>
      <c r="BG627" s="134">
        <f t="shared" si="76"/>
        <v>0</v>
      </c>
      <c r="BH627" s="134">
        <f t="shared" si="77"/>
        <v>0</v>
      </c>
      <c r="BI627" s="134">
        <f t="shared" si="78"/>
        <v>0</v>
      </c>
      <c r="BJ627" s="13" t="s">
        <v>76</v>
      </c>
      <c r="BK627" s="134">
        <f t="shared" si="79"/>
        <v>2200</v>
      </c>
      <c r="BL627" s="13" t="s">
        <v>118</v>
      </c>
      <c r="BM627" s="133" t="s">
        <v>2137</v>
      </c>
    </row>
    <row r="628" spans="2:65" s="1" customFormat="1" ht="21.75" customHeight="1">
      <c r="B628" s="122"/>
      <c r="C628" s="123" t="s">
        <v>2138</v>
      </c>
      <c r="D628" s="123" t="s">
        <v>113</v>
      </c>
      <c r="E628" s="124" t="s">
        <v>2139</v>
      </c>
      <c r="F628" s="125" t="s">
        <v>2140</v>
      </c>
      <c r="G628" s="126" t="s">
        <v>133</v>
      </c>
      <c r="H628" s="199">
        <v>2</v>
      </c>
      <c r="I628" s="128">
        <v>271</v>
      </c>
      <c r="J628" s="128">
        <f t="shared" si="70"/>
        <v>542</v>
      </c>
      <c r="K628" s="125" t="s">
        <v>117</v>
      </c>
      <c r="L628" s="25"/>
      <c r="M628" s="129" t="s">
        <v>1</v>
      </c>
      <c r="N628" s="130" t="s">
        <v>34</v>
      </c>
      <c r="O628" s="131">
        <v>0</v>
      </c>
      <c r="P628" s="131">
        <f t="shared" si="71"/>
        <v>0</v>
      </c>
      <c r="Q628" s="131">
        <v>0</v>
      </c>
      <c r="R628" s="131">
        <f t="shared" si="72"/>
        <v>0</v>
      </c>
      <c r="S628" s="131">
        <v>0</v>
      </c>
      <c r="T628" s="132">
        <f t="shared" si="73"/>
        <v>0</v>
      </c>
      <c r="AR628" s="133" t="s">
        <v>118</v>
      </c>
      <c r="AT628" s="133" t="s">
        <v>113</v>
      </c>
      <c r="AU628" s="133" t="s">
        <v>76</v>
      </c>
      <c r="AY628" s="13" t="s">
        <v>112</v>
      </c>
      <c r="BE628" s="134">
        <f t="shared" si="74"/>
        <v>542</v>
      </c>
      <c r="BF628" s="134">
        <f t="shared" si="75"/>
        <v>0</v>
      </c>
      <c r="BG628" s="134">
        <f t="shared" si="76"/>
        <v>0</v>
      </c>
      <c r="BH628" s="134">
        <f t="shared" si="77"/>
        <v>0</v>
      </c>
      <c r="BI628" s="134">
        <f t="shared" si="78"/>
        <v>0</v>
      </c>
      <c r="BJ628" s="13" t="s">
        <v>76</v>
      </c>
      <c r="BK628" s="134">
        <f t="shared" si="79"/>
        <v>542</v>
      </c>
      <c r="BL628" s="13" t="s">
        <v>118</v>
      </c>
      <c r="BM628" s="133" t="s">
        <v>2141</v>
      </c>
    </row>
    <row r="629" spans="2:65" s="1" customFormat="1" ht="24.2" customHeight="1">
      <c r="B629" s="122"/>
      <c r="C629" s="123" t="s">
        <v>2142</v>
      </c>
      <c r="D629" s="123" t="s">
        <v>113</v>
      </c>
      <c r="E629" s="124" t="s">
        <v>2143</v>
      </c>
      <c r="F629" s="125" t="s">
        <v>2144</v>
      </c>
      <c r="G629" s="126" t="s">
        <v>133</v>
      </c>
      <c r="H629" s="199">
        <v>2</v>
      </c>
      <c r="I629" s="128">
        <v>2320</v>
      </c>
      <c r="J629" s="128">
        <f t="shared" si="70"/>
        <v>4640</v>
      </c>
      <c r="K629" s="125" t="s">
        <v>117</v>
      </c>
      <c r="L629" s="25"/>
      <c r="M629" s="129" t="s">
        <v>1</v>
      </c>
      <c r="N629" s="130" t="s">
        <v>34</v>
      </c>
      <c r="O629" s="131">
        <v>0</v>
      </c>
      <c r="P629" s="131">
        <f t="shared" si="71"/>
        <v>0</v>
      </c>
      <c r="Q629" s="131">
        <v>0</v>
      </c>
      <c r="R629" s="131">
        <f t="shared" si="72"/>
        <v>0</v>
      </c>
      <c r="S629" s="131">
        <v>0</v>
      </c>
      <c r="T629" s="132">
        <f t="shared" si="73"/>
        <v>0</v>
      </c>
      <c r="AR629" s="133" t="s">
        <v>118</v>
      </c>
      <c r="AT629" s="133" t="s">
        <v>113</v>
      </c>
      <c r="AU629" s="133" t="s">
        <v>76</v>
      </c>
      <c r="AY629" s="13" t="s">
        <v>112</v>
      </c>
      <c r="BE629" s="134">
        <f t="shared" si="74"/>
        <v>4640</v>
      </c>
      <c r="BF629" s="134">
        <f t="shared" si="75"/>
        <v>0</v>
      </c>
      <c r="BG629" s="134">
        <f t="shared" si="76"/>
        <v>0</v>
      </c>
      <c r="BH629" s="134">
        <f t="shared" si="77"/>
        <v>0</v>
      </c>
      <c r="BI629" s="134">
        <f t="shared" si="78"/>
        <v>0</v>
      </c>
      <c r="BJ629" s="13" t="s">
        <v>76</v>
      </c>
      <c r="BK629" s="134">
        <f t="shared" si="79"/>
        <v>4640</v>
      </c>
      <c r="BL629" s="13" t="s">
        <v>118</v>
      </c>
      <c r="BM629" s="133" t="s">
        <v>2145</v>
      </c>
    </row>
    <row r="630" spans="2:65" s="1" customFormat="1" ht="21.75" customHeight="1">
      <c r="B630" s="122"/>
      <c r="C630" s="123" t="s">
        <v>2146</v>
      </c>
      <c r="D630" s="123" t="s">
        <v>113</v>
      </c>
      <c r="E630" s="124" t="s">
        <v>2147</v>
      </c>
      <c r="F630" s="125" t="s">
        <v>2148</v>
      </c>
      <c r="G630" s="126" t="s">
        <v>133</v>
      </c>
      <c r="H630" s="199">
        <v>2</v>
      </c>
      <c r="I630" s="128">
        <v>3480</v>
      </c>
      <c r="J630" s="128">
        <f t="shared" si="70"/>
        <v>6960</v>
      </c>
      <c r="K630" s="125" t="s">
        <v>117</v>
      </c>
      <c r="L630" s="25"/>
      <c r="M630" s="129" t="s">
        <v>1</v>
      </c>
      <c r="N630" s="130" t="s">
        <v>34</v>
      </c>
      <c r="O630" s="131">
        <v>0</v>
      </c>
      <c r="P630" s="131">
        <f t="shared" si="71"/>
        <v>0</v>
      </c>
      <c r="Q630" s="131">
        <v>0</v>
      </c>
      <c r="R630" s="131">
        <f t="shared" si="72"/>
        <v>0</v>
      </c>
      <c r="S630" s="131">
        <v>0</v>
      </c>
      <c r="T630" s="132">
        <f t="shared" si="73"/>
        <v>0</v>
      </c>
      <c r="AR630" s="133" t="s">
        <v>118</v>
      </c>
      <c r="AT630" s="133" t="s">
        <v>113</v>
      </c>
      <c r="AU630" s="133" t="s">
        <v>76</v>
      </c>
      <c r="AY630" s="13" t="s">
        <v>112</v>
      </c>
      <c r="BE630" s="134">
        <f t="shared" si="74"/>
        <v>6960</v>
      </c>
      <c r="BF630" s="134">
        <f t="shared" si="75"/>
        <v>0</v>
      </c>
      <c r="BG630" s="134">
        <f t="shared" si="76"/>
        <v>0</v>
      </c>
      <c r="BH630" s="134">
        <f t="shared" si="77"/>
        <v>0</v>
      </c>
      <c r="BI630" s="134">
        <f t="shared" si="78"/>
        <v>0</v>
      </c>
      <c r="BJ630" s="13" t="s">
        <v>76</v>
      </c>
      <c r="BK630" s="134">
        <f t="shared" si="79"/>
        <v>6960</v>
      </c>
      <c r="BL630" s="13" t="s">
        <v>118</v>
      </c>
      <c r="BM630" s="133" t="s">
        <v>2149</v>
      </c>
    </row>
    <row r="631" spans="2:65" s="1" customFormat="1" ht="24.2" customHeight="1">
      <c r="B631" s="122"/>
      <c r="C631" s="123" t="s">
        <v>2150</v>
      </c>
      <c r="D631" s="123" t="s">
        <v>113</v>
      </c>
      <c r="E631" s="124" t="s">
        <v>2151</v>
      </c>
      <c r="F631" s="125" t="s">
        <v>2152</v>
      </c>
      <c r="G631" s="126" t="s">
        <v>133</v>
      </c>
      <c r="H631" s="199">
        <v>2</v>
      </c>
      <c r="I631" s="128">
        <v>1460</v>
      </c>
      <c r="J631" s="128">
        <f t="shared" si="70"/>
        <v>2920</v>
      </c>
      <c r="K631" s="125" t="s">
        <v>117</v>
      </c>
      <c r="L631" s="25"/>
      <c r="M631" s="129" t="s">
        <v>1</v>
      </c>
      <c r="N631" s="130" t="s">
        <v>34</v>
      </c>
      <c r="O631" s="131">
        <v>0</v>
      </c>
      <c r="P631" s="131">
        <f t="shared" si="71"/>
        <v>0</v>
      </c>
      <c r="Q631" s="131">
        <v>0</v>
      </c>
      <c r="R631" s="131">
        <f t="shared" si="72"/>
        <v>0</v>
      </c>
      <c r="S631" s="131">
        <v>0</v>
      </c>
      <c r="T631" s="132">
        <f t="shared" si="73"/>
        <v>0</v>
      </c>
      <c r="AR631" s="133" t="s">
        <v>118</v>
      </c>
      <c r="AT631" s="133" t="s">
        <v>113</v>
      </c>
      <c r="AU631" s="133" t="s">
        <v>76</v>
      </c>
      <c r="AY631" s="13" t="s">
        <v>112</v>
      </c>
      <c r="BE631" s="134">
        <f t="shared" si="74"/>
        <v>2920</v>
      </c>
      <c r="BF631" s="134">
        <f t="shared" si="75"/>
        <v>0</v>
      </c>
      <c r="BG631" s="134">
        <f t="shared" si="76"/>
        <v>0</v>
      </c>
      <c r="BH631" s="134">
        <f t="shared" si="77"/>
        <v>0</v>
      </c>
      <c r="BI631" s="134">
        <f t="shared" si="78"/>
        <v>0</v>
      </c>
      <c r="BJ631" s="13" t="s">
        <v>76</v>
      </c>
      <c r="BK631" s="134">
        <f t="shared" si="79"/>
        <v>2920</v>
      </c>
      <c r="BL631" s="13" t="s">
        <v>118</v>
      </c>
      <c r="BM631" s="133" t="s">
        <v>2153</v>
      </c>
    </row>
    <row r="632" spans="2:65" s="1" customFormat="1" ht="21.75" customHeight="1">
      <c r="B632" s="122"/>
      <c r="C632" s="123" t="s">
        <v>2154</v>
      </c>
      <c r="D632" s="123" t="s">
        <v>113</v>
      </c>
      <c r="E632" s="124" t="s">
        <v>2155</v>
      </c>
      <c r="F632" s="125" t="s">
        <v>2156</v>
      </c>
      <c r="G632" s="126" t="s">
        <v>133</v>
      </c>
      <c r="H632" s="199">
        <v>2</v>
      </c>
      <c r="I632" s="128">
        <v>10500</v>
      </c>
      <c r="J632" s="128">
        <f t="shared" si="70"/>
        <v>21000</v>
      </c>
      <c r="K632" s="125" t="s">
        <v>117</v>
      </c>
      <c r="L632" s="25"/>
      <c r="M632" s="129" t="s">
        <v>1</v>
      </c>
      <c r="N632" s="130" t="s">
        <v>34</v>
      </c>
      <c r="O632" s="131">
        <v>0</v>
      </c>
      <c r="P632" s="131">
        <f t="shared" si="71"/>
        <v>0</v>
      </c>
      <c r="Q632" s="131">
        <v>0</v>
      </c>
      <c r="R632" s="131">
        <f t="shared" si="72"/>
        <v>0</v>
      </c>
      <c r="S632" s="131">
        <v>0</v>
      </c>
      <c r="T632" s="132">
        <f t="shared" si="73"/>
        <v>0</v>
      </c>
      <c r="AR632" s="133" t="s">
        <v>118</v>
      </c>
      <c r="AT632" s="133" t="s">
        <v>113</v>
      </c>
      <c r="AU632" s="133" t="s">
        <v>76</v>
      </c>
      <c r="AY632" s="13" t="s">
        <v>112</v>
      </c>
      <c r="BE632" s="134">
        <f t="shared" si="74"/>
        <v>21000</v>
      </c>
      <c r="BF632" s="134">
        <f t="shared" si="75"/>
        <v>0</v>
      </c>
      <c r="BG632" s="134">
        <f t="shared" si="76"/>
        <v>0</v>
      </c>
      <c r="BH632" s="134">
        <f t="shared" si="77"/>
        <v>0</v>
      </c>
      <c r="BI632" s="134">
        <f t="shared" si="78"/>
        <v>0</v>
      </c>
      <c r="BJ632" s="13" t="s">
        <v>76</v>
      </c>
      <c r="BK632" s="134">
        <f t="shared" si="79"/>
        <v>21000</v>
      </c>
      <c r="BL632" s="13" t="s">
        <v>118</v>
      </c>
      <c r="BM632" s="133" t="s">
        <v>2157</v>
      </c>
    </row>
    <row r="633" spans="2:65" s="1" customFormat="1" ht="24.2" customHeight="1">
      <c r="B633" s="122"/>
      <c r="C633" s="123" t="s">
        <v>2158</v>
      </c>
      <c r="D633" s="123" t="s">
        <v>113</v>
      </c>
      <c r="E633" s="124" t="s">
        <v>2159</v>
      </c>
      <c r="F633" s="125" t="s">
        <v>2160</v>
      </c>
      <c r="G633" s="126" t="s">
        <v>133</v>
      </c>
      <c r="H633" s="199">
        <v>2</v>
      </c>
      <c r="I633" s="128">
        <v>1440</v>
      </c>
      <c r="J633" s="128">
        <f t="shared" si="70"/>
        <v>2880</v>
      </c>
      <c r="K633" s="125" t="s">
        <v>117</v>
      </c>
      <c r="L633" s="25"/>
      <c r="M633" s="129" t="s">
        <v>1</v>
      </c>
      <c r="N633" s="130" t="s">
        <v>34</v>
      </c>
      <c r="O633" s="131">
        <v>0</v>
      </c>
      <c r="P633" s="131">
        <f t="shared" si="71"/>
        <v>0</v>
      </c>
      <c r="Q633" s="131">
        <v>0</v>
      </c>
      <c r="R633" s="131">
        <f t="shared" si="72"/>
        <v>0</v>
      </c>
      <c r="S633" s="131">
        <v>0</v>
      </c>
      <c r="T633" s="132">
        <f t="shared" si="73"/>
        <v>0</v>
      </c>
      <c r="AR633" s="133" t="s">
        <v>118</v>
      </c>
      <c r="AT633" s="133" t="s">
        <v>113</v>
      </c>
      <c r="AU633" s="133" t="s">
        <v>76</v>
      </c>
      <c r="AY633" s="13" t="s">
        <v>112</v>
      </c>
      <c r="BE633" s="134">
        <f t="shared" si="74"/>
        <v>2880</v>
      </c>
      <c r="BF633" s="134">
        <f t="shared" si="75"/>
        <v>0</v>
      </c>
      <c r="BG633" s="134">
        <f t="shared" si="76"/>
        <v>0</v>
      </c>
      <c r="BH633" s="134">
        <f t="shared" si="77"/>
        <v>0</v>
      </c>
      <c r="BI633" s="134">
        <f t="shared" si="78"/>
        <v>0</v>
      </c>
      <c r="BJ633" s="13" t="s">
        <v>76</v>
      </c>
      <c r="BK633" s="134">
        <f t="shared" si="79"/>
        <v>2880</v>
      </c>
      <c r="BL633" s="13" t="s">
        <v>118</v>
      </c>
      <c r="BM633" s="133" t="s">
        <v>2161</v>
      </c>
    </row>
    <row r="634" spans="2:65" s="1" customFormat="1" ht="24.2" customHeight="1">
      <c r="B634" s="122"/>
      <c r="C634" s="123" t="s">
        <v>118</v>
      </c>
      <c r="D634" s="123" t="s">
        <v>113</v>
      </c>
      <c r="E634" s="124" t="s">
        <v>2162</v>
      </c>
      <c r="F634" s="125" t="s">
        <v>2163</v>
      </c>
      <c r="G634" s="126" t="s">
        <v>133</v>
      </c>
      <c r="H634" s="199">
        <v>2</v>
      </c>
      <c r="I634" s="128">
        <v>16000</v>
      </c>
      <c r="J634" s="128">
        <f t="shared" si="70"/>
        <v>32000</v>
      </c>
      <c r="K634" s="125" t="s">
        <v>117</v>
      </c>
      <c r="L634" s="25"/>
      <c r="M634" s="129" t="s">
        <v>1</v>
      </c>
      <c r="N634" s="130" t="s">
        <v>34</v>
      </c>
      <c r="O634" s="131">
        <v>0</v>
      </c>
      <c r="P634" s="131">
        <f t="shared" si="71"/>
        <v>0</v>
      </c>
      <c r="Q634" s="131">
        <v>0</v>
      </c>
      <c r="R634" s="131">
        <f t="shared" si="72"/>
        <v>0</v>
      </c>
      <c r="S634" s="131">
        <v>0</v>
      </c>
      <c r="T634" s="132">
        <f t="shared" si="73"/>
        <v>0</v>
      </c>
      <c r="AR634" s="133" t="s">
        <v>118</v>
      </c>
      <c r="AT634" s="133" t="s">
        <v>113</v>
      </c>
      <c r="AU634" s="133" t="s">
        <v>76</v>
      </c>
      <c r="AY634" s="13" t="s">
        <v>112</v>
      </c>
      <c r="BE634" s="134">
        <f t="shared" si="74"/>
        <v>32000</v>
      </c>
      <c r="BF634" s="134">
        <f t="shared" si="75"/>
        <v>0</v>
      </c>
      <c r="BG634" s="134">
        <f t="shared" si="76"/>
        <v>0</v>
      </c>
      <c r="BH634" s="134">
        <f t="shared" si="77"/>
        <v>0</v>
      </c>
      <c r="BI634" s="134">
        <f t="shared" si="78"/>
        <v>0</v>
      </c>
      <c r="BJ634" s="13" t="s">
        <v>76</v>
      </c>
      <c r="BK634" s="134">
        <f t="shared" si="79"/>
        <v>32000</v>
      </c>
      <c r="BL634" s="13" t="s">
        <v>118</v>
      </c>
      <c r="BM634" s="133" t="s">
        <v>2164</v>
      </c>
    </row>
    <row r="635" spans="2:65" s="1" customFormat="1" ht="24.2" customHeight="1">
      <c r="B635" s="122"/>
      <c r="C635" s="123" t="s">
        <v>2165</v>
      </c>
      <c r="D635" s="123" t="s">
        <v>113</v>
      </c>
      <c r="E635" s="124" t="s">
        <v>2166</v>
      </c>
      <c r="F635" s="125" t="s">
        <v>2167</v>
      </c>
      <c r="G635" s="126" t="s">
        <v>116</v>
      </c>
      <c r="H635" s="200">
        <v>50</v>
      </c>
      <c r="I635" s="128">
        <v>26.4</v>
      </c>
      <c r="J635" s="128">
        <f t="shared" ref="J635:J687" si="80">ROUND(I635*H635,2)</f>
        <v>1320</v>
      </c>
      <c r="K635" s="125" t="s">
        <v>117</v>
      </c>
      <c r="L635" s="25"/>
      <c r="M635" s="129" t="s">
        <v>1</v>
      </c>
      <c r="N635" s="130" t="s">
        <v>34</v>
      </c>
      <c r="O635" s="131">
        <v>0</v>
      </c>
      <c r="P635" s="131">
        <f t="shared" ref="P635:P687" si="81">O635*H635</f>
        <v>0</v>
      </c>
      <c r="Q635" s="131">
        <v>0</v>
      </c>
      <c r="R635" s="131">
        <f t="shared" ref="R635:R687" si="82">Q635*H635</f>
        <v>0</v>
      </c>
      <c r="S635" s="131">
        <v>0</v>
      </c>
      <c r="T635" s="132">
        <f t="shared" ref="T635:T687" si="83">S635*H635</f>
        <v>0</v>
      </c>
      <c r="AR635" s="133" t="s">
        <v>118</v>
      </c>
      <c r="AT635" s="133" t="s">
        <v>113</v>
      </c>
      <c r="AU635" s="133" t="s">
        <v>76</v>
      </c>
      <c r="AY635" s="13" t="s">
        <v>112</v>
      </c>
      <c r="BE635" s="134">
        <f t="shared" ref="BE635:BE687" si="84">IF(N635="základní",J635,0)</f>
        <v>1320</v>
      </c>
      <c r="BF635" s="134">
        <f t="shared" ref="BF635:BF687" si="85">IF(N635="snížená",J635,0)</f>
        <v>0</v>
      </c>
      <c r="BG635" s="134">
        <f t="shared" ref="BG635:BG687" si="86">IF(N635="zákl. přenesená",J635,0)</f>
        <v>0</v>
      </c>
      <c r="BH635" s="134">
        <f t="shared" ref="BH635:BH687" si="87">IF(N635="sníž. přenesená",J635,0)</f>
        <v>0</v>
      </c>
      <c r="BI635" s="134">
        <f t="shared" ref="BI635:BI687" si="88">IF(N635="nulová",J635,0)</f>
        <v>0</v>
      </c>
      <c r="BJ635" s="13" t="s">
        <v>76</v>
      </c>
      <c r="BK635" s="134">
        <f t="shared" ref="BK635:BK687" si="89">ROUND(I635*H635,2)</f>
        <v>1320</v>
      </c>
      <c r="BL635" s="13" t="s">
        <v>118</v>
      </c>
      <c r="BM635" s="133" t="s">
        <v>2168</v>
      </c>
    </row>
    <row r="636" spans="2:65" s="1" customFormat="1" ht="24.2" customHeight="1">
      <c r="B636" s="122"/>
      <c r="C636" s="123" t="s">
        <v>2169</v>
      </c>
      <c r="D636" s="123" t="s">
        <v>113</v>
      </c>
      <c r="E636" s="124" t="s">
        <v>2170</v>
      </c>
      <c r="F636" s="125" t="s">
        <v>2171</v>
      </c>
      <c r="G636" s="126" t="s">
        <v>116</v>
      </c>
      <c r="H636" s="200">
        <v>50</v>
      </c>
      <c r="I636" s="128">
        <v>34.700000000000003</v>
      </c>
      <c r="J636" s="128">
        <f t="shared" si="80"/>
        <v>1735</v>
      </c>
      <c r="K636" s="125" t="s">
        <v>117</v>
      </c>
      <c r="L636" s="25"/>
      <c r="M636" s="129" t="s">
        <v>1</v>
      </c>
      <c r="N636" s="130" t="s">
        <v>34</v>
      </c>
      <c r="O636" s="131">
        <v>0</v>
      </c>
      <c r="P636" s="131">
        <f t="shared" si="81"/>
        <v>0</v>
      </c>
      <c r="Q636" s="131">
        <v>0</v>
      </c>
      <c r="R636" s="131">
        <f t="shared" si="82"/>
        <v>0</v>
      </c>
      <c r="S636" s="131">
        <v>0</v>
      </c>
      <c r="T636" s="132">
        <f t="shared" si="83"/>
        <v>0</v>
      </c>
      <c r="AR636" s="133" t="s">
        <v>118</v>
      </c>
      <c r="AT636" s="133" t="s">
        <v>113</v>
      </c>
      <c r="AU636" s="133" t="s">
        <v>76</v>
      </c>
      <c r="AY636" s="13" t="s">
        <v>112</v>
      </c>
      <c r="BE636" s="134">
        <f t="shared" si="84"/>
        <v>1735</v>
      </c>
      <c r="BF636" s="134">
        <f t="shared" si="85"/>
        <v>0</v>
      </c>
      <c r="BG636" s="134">
        <f t="shared" si="86"/>
        <v>0</v>
      </c>
      <c r="BH636" s="134">
        <f t="shared" si="87"/>
        <v>0</v>
      </c>
      <c r="BI636" s="134">
        <f t="shared" si="88"/>
        <v>0</v>
      </c>
      <c r="BJ636" s="13" t="s">
        <v>76</v>
      </c>
      <c r="BK636" s="134">
        <f t="shared" si="89"/>
        <v>1735</v>
      </c>
      <c r="BL636" s="13" t="s">
        <v>118</v>
      </c>
      <c r="BM636" s="133" t="s">
        <v>2172</v>
      </c>
    </row>
    <row r="637" spans="2:65" s="1" customFormat="1" ht="24.2" customHeight="1">
      <c r="B637" s="122"/>
      <c r="C637" s="123" t="s">
        <v>2173</v>
      </c>
      <c r="D637" s="123" t="s">
        <v>113</v>
      </c>
      <c r="E637" s="124" t="s">
        <v>2174</v>
      </c>
      <c r="F637" s="125" t="s">
        <v>2175</v>
      </c>
      <c r="G637" s="126" t="s">
        <v>116</v>
      </c>
      <c r="H637" s="200">
        <v>50</v>
      </c>
      <c r="I637" s="128">
        <v>26.4</v>
      </c>
      <c r="J637" s="128">
        <f t="shared" si="80"/>
        <v>1320</v>
      </c>
      <c r="K637" s="125" t="s">
        <v>117</v>
      </c>
      <c r="L637" s="25"/>
      <c r="M637" s="129" t="s">
        <v>1</v>
      </c>
      <c r="N637" s="130" t="s">
        <v>34</v>
      </c>
      <c r="O637" s="131">
        <v>0</v>
      </c>
      <c r="P637" s="131">
        <f t="shared" si="81"/>
        <v>0</v>
      </c>
      <c r="Q637" s="131">
        <v>0</v>
      </c>
      <c r="R637" s="131">
        <f t="shared" si="82"/>
        <v>0</v>
      </c>
      <c r="S637" s="131">
        <v>0</v>
      </c>
      <c r="T637" s="132">
        <f t="shared" si="83"/>
        <v>0</v>
      </c>
      <c r="AR637" s="133" t="s">
        <v>118</v>
      </c>
      <c r="AT637" s="133" t="s">
        <v>113</v>
      </c>
      <c r="AU637" s="133" t="s">
        <v>76</v>
      </c>
      <c r="AY637" s="13" t="s">
        <v>112</v>
      </c>
      <c r="BE637" s="134">
        <f t="shared" si="84"/>
        <v>1320</v>
      </c>
      <c r="BF637" s="134">
        <f t="shared" si="85"/>
        <v>0</v>
      </c>
      <c r="BG637" s="134">
        <f t="shared" si="86"/>
        <v>0</v>
      </c>
      <c r="BH637" s="134">
        <f t="shared" si="87"/>
        <v>0</v>
      </c>
      <c r="BI637" s="134">
        <f t="shared" si="88"/>
        <v>0</v>
      </c>
      <c r="BJ637" s="13" t="s">
        <v>76</v>
      </c>
      <c r="BK637" s="134">
        <f t="shared" si="89"/>
        <v>1320</v>
      </c>
      <c r="BL637" s="13" t="s">
        <v>118</v>
      </c>
      <c r="BM637" s="133" t="s">
        <v>2176</v>
      </c>
    </row>
    <row r="638" spans="2:65" s="1" customFormat="1" ht="24.2" customHeight="1">
      <c r="B638" s="122"/>
      <c r="C638" s="123" t="s">
        <v>2177</v>
      </c>
      <c r="D638" s="123" t="s">
        <v>113</v>
      </c>
      <c r="E638" s="124" t="s">
        <v>2178</v>
      </c>
      <c r="F638" s="125" t="s">
        <v>2179</v>
      </c>
      <c r="G638" s="126" t="s">
        <v>116</v>
      </c>
      <c r="H638" s="200">
        <v>50</v>
      </c>
      <c r="I638" s="128">
        <v>34.700000000000003</v>
      </c>
      <c r="J638" s="128">
        <f t="shared" si="80"/>
        <v>1735</v>
      </c>
      <c r="K638" s="125" t="s">
        <v>117</v>
      </c>
      <c r="L638" s="25"/>
      <c r="M638" s="129" t="s">
        <v>1</v>
      </c>
      <c r="N638" s="130" t="s">
        <v>34</v>
      </c>
      <c r="O638" s="131">
        <v>0</v>
      </c>
      <c r="P638" s="131">
        <f t="shared" si="81"/>
        <v>0</v>
      </c>
      <c r="Q638" s="131">
        <v>0</v>
      </c>
      <c r="R638" s="131">
        <f t="shared" si="82"/>
        <v>0</v>
      </c>
      <c r="S638" s="131">
        <v>0</v>
      </c>
      <c r="T638" s="132">
        <f t="shared" si="83"/>
        <v>0</v>
      </c>
      <c r="AR638" s="133" t="s">
        <v>118</v>
      </c>
      <c r="AT638" s="133" t="s">
        <v>113</v>
      </c>
      <c r="AU638" s="133" t="s">
        <v>76</v>
      </c>
      <c r="AY638" s="13" t="s">
        <v>112</v>
      </c>
      <c r="BE638" s="134">
        <f t="shared" si="84"/>
        <v>1735</v>
      </c>
      <c r="BF638" s="134">
        <f t="shared" si="85"/>
        <v>0</v>
      </c>
      <c r="BG638" s="134">
        <f t="shared" si="86"/>
        <v>0</v>
      </c>
      <c r="BH638" s="134">
        <f t="shared" si="87"/>
        <v>0</v>
      </c>
      <c r="BI638" s="134">
        <f t="shared" si="88"/>
        <v>0</v>
      </c>
      <c r="BJ638" s="13" t="s">
        <v>76</v>
      </c>
      <c r="BK638" s="134">
        <f t="shared" si="89"/>
        <v>1735</v>
      </c>
      <c r="BL638" s="13" t="s">
        <v>118</v>
      </c>
      <c r="BM638" s="133" t="s">
        <v>2180</v>
      </c>
    </row>
    <row r="639" spans="2:65" s="1" customFormat="1" ht="24.2" customHeight="1">
      <c r="B639" s="122"/>
      <c r="C639" s="123" t="s">
        <v>2181</v>
      </c>
      <c r="D639" s="123" t="s">
        <v>113</v>
      </c>
      <c r="E639" s="124" t="s">
        <v>2182</v>
      </c>
      <c r="F639" s="125" t="s">
        <v>2183</v>
      </c>
      <c r="G639" s="126" t="s">
        <v>133</v>
      </c>
      <c r="H639" s="199">
        <v>2</v>
      </c>
      <c r="I639" s="128">
        <v>2380</v>
      </c>
      <c r="J639" s="128">
        <f t="shared" si="80"/>
        <v>4760</v>
      </c>
      <c r="K639" s="125" t="s">
        <v>117</v>
      </c>
      <c r="L639" s="25"/>
      <c r="M639" s="129" t="s">
        <v>1</v>
      </c>
      <c r="N639" s="130" t="s">
        <v>34</v>
      </c>
      <c r="O639" s="131">
        <v>0</v>
      </c>
      <c r="P639" s="131">
        <f t="shared" si="81"/>
        <v>0</v>
      </c>
      <c r="Q639" s="131">
        <v>0</v>
      </c>
      <c r="R639" s="131">
        <f t="shared" si="82"/>
        <v>0</v>
      </c>
      <c r="S639" s="131">
        <v>0</v>
      </c>
      <c r="T639" s="132">
        <f t="shared" si="83"/>
        <v>0</v>
      </c>
      <c r="AR639" s="133" t="s">
        <v>118</v>
      </c>
      <c r="AT639" s="133" t="s">
        <v>113</v>
      </c>
      <c r="AU639" s="133" t="s">
        <v>76</v>
      </c>
      <c r="AY639" s="13" t="s">
        <v>112</v>
      </c>
      <c r="BE639" s="134">
        <f t="shared" si="84"/>
        <v>4760</v>
      </c>
      <c r="BF639" s="134">
        <f t="shared" si="85"/>
        <v>0</v>
      </c>
      <c r="BG639" s="134">
        <f t="shared" si="86"/>
        <v>0</v>
      </c>
      <c r="BH639" s="134">
        <f t="shared" si="87"/>
        <v>0</v>
      </c>
      <c r="BI639" s="134">
        <f t="shared" si="88"/>
        <v>0</v>
      </c>
      <c r="BJ639" s="13" t="s">
        <v>76</v>
      </c>
      <c r="BK639" s="134">
        <f t="shared" si="89"/>
        <v>4760</v>
      </c>
      <c r="BL639" s="13" t="s">
        <v>118</v>
      </c>
      <c r="BM639" s="133" t="s">
        <v>2184</v>
      </c>
    </row>
    <row r="640" spans="2:65" s="1" customFormat="1" ht="24.2" customHeight="1">
      <c r="B640" s="122"/>
      <c r="C640" s="123" t="s">
        <v>2185</v>
      </c>
      <c r="D640" s="123" t="s">
        <v>113</v>
      </c>
      <c r="E640" s="124" t="s">
        <v>2186</v>
      </c>
      <c r="F640" s="125" t="s">
        <v>2187</v>
      </c>
      <c r="G640" s="126" t="s">
        <v>133</v>
      </c>
      <c r="H640" s="199">
        <v>2</v>
      </c>
      <c r="I640" s="128">
        <v>18900</v>
      </c>
      <c r="J640" s="128">
        <f t="shared" si="80"/>
        <v>37800</v>
      </c>
      <c r="K640" s="125" t="s">
        <v>117</v>
      </c>
      <c r="L640" s="25"/>
      <c r="M640" s="129" t="s">
        <v>1</v>
      </c>
      <c r="N640" s="130" t="s">
        <v>34</v>
      </c>
      <c r="O640" s="131">
        <v>0</v>
      </c>
      <c r="P640" s="131">
        <f t="shared" si="81"/>
        <v>0</v>
      </c>
      <c r="Q640" s="131">
        <v>0</v>
      </c>
      <c r="R640" s="131">
        <f t="shared" si="82"/>
        <v>0</v>
      </c>
      <c r="S640" s="131">
        <v>0</v>
      </c>
      <c r="T640" s="132">
        <f t="shared" si="83"/>
        <v>0</v>
      </c>
      <c r="AR640" s="133" t="s">
        <v>118</v>
      </c>
      <c r="AT640" s="133" t="s">
        <v>113</v>
      </c>
      <c r="AU640" s="133" t="s">
        <v>76</v>
      </c>
      <c r="AY640" s="13" t="s">
        <v>112</v>
      </c>
      <c r="BE640" s="134">
        <f t="shared" si="84"/>
        <v>37800</v>
      </c>
      <c r="BF640" s="134">
        <f t="shared" si="85"/>
        <v>0</v>
      </c>
      <c r="BG640" s="134">
        <f t="shared" si="86"/>
        <v>0</v>
      </c>
      <c r="BH640" s="134">
        <f t="shared" si="87"/>
        <v>0</v>
      </c>
      <c r="BI640" s="134">
        <f t="shared" si="88"/>
        <v>0</v>
      </c>
      <c r="BJ640" s="13" t="s">
        <v>76</v>
      </c>
      <c r="BK640" s="134">
        <f t="shared" si="89"/>
        <v>37800</v>
      </c>
      <c r="BL640" s="13" t="s">
        <v>118</v>
      </c>
      <c r="BM640" s="133" t="s">
        <v>2188</v>
      </c>
    </row>
    <row r="641" spans="2:65" s="1" customFormat="1" ht="37.9" customHeight="1">
      <c r="B641" s="122"/>
      <c r="C641" s="123" t="s">
        <v>2189</v>
      </c>
      <c r="D641" s="123" t="s">
        <v>113</v>
      </c>
      <c r="E641" s="124" t="s">
        <v>2190</v>
      </c>
      <c r="F641" s="125" t="s">
        <v>2191</v>
      </c>
      <c r="G641" s="126" t="s">
        <v>133</v>
      </c>
      <c r="H641" s="199">
        <v>2</v>
      </c>
      <c r="I641" s="128">
        <v>2410</v>
      </c>
      <c r="J641" s="128">
        <f t="shared" si="80"/>
        <v>4820</v>
      </c>
      <c r="K641" s="125" t="s">
        <v>117</v>
      </c>
      <c r="L641" s="25"/>
      <c r="M641" s="129" t="s">
        <v>1</v>
      </c>
      <c r="N641" s="130" t="s">
        <v>34</v>
      </c>
      <c r="O641" s="131">
        <v>0</v>
      </c>
      <c r="P641" s="131">
        <f t="shared" si="81"/>
        <v>0</v>
      </c>
      <c r="Q641" s="131">
        <v>0</v>
      </c>
      <c r="R641" s="131">
        <f t="shared" si="82"/>
        <v>0</v>
      </c>
      <c r="S641" s="131">
        <v>0</v>
      </c>
      <c r="T641" s="132">
        <f t="shared" si="83"/>
        <v>0</v>
      </c>
      <c r="AR641" s="133" t="s">
        <v>118</v>
      </c>
      <c r="AT641" s="133" t="s">
        <v>113</v>
      </c>
      <c r="AU641" s="133" t="s">
        <v>76</v>
      </c>
      <c r="AY641" s="13" t="s">
        <v>112</v>
      </c>
      <c r="BE641" s="134">
        <f t="shared" si="84"/>
        <v>4820</v>
      </c>
      <c r="BF641" s="134">
        <f t="shared" si="85"/>
        <v>0</v>
      </c>
      <c r="BG641" s="134">
        <f t="shared" si="86"/>
        <v>0</v>
      </c>
      <c r="BH641" s="134">
        <f t="shared" si="87"/>
        <v>0</v>
      </c>
      <c r="BI641" s="134">
        <f t="shared" si="88"/>
        <v>0</v>
      </c>
      <c r="BJ641" s="13" t="s">
        <v>76</v>
      </c>
      <c r="BK641" s="134">
        <f t="shared" si="89"/>
        <v>4820</v>
      </c>
      <c r="BL641" s="13" t="s">
        <v>118</v>
      </c>
      <c r="BM641" s="133" t="s">
        <v>2192</v>
      </c>
    </row>
    <row r="642" spans="2:65" s="1" customFormat="1" ht="24.2" customHeight="1">
      <c r="B642" s="122"/>
      <c r="C642" s="123" t="s">
        <v>2193</v>
      </c>
      <c r="D642" s="123" t="s">
        <v>113</v>
      </c>
      <c r="E642" s="124" t="s">
        <v>2194</v>
      </c>
      <c r="F642" s="125" t="s">
        <v>2195</v>
      </c>
      <c r="G642" s="126" t="s">
        <v>116</v>
      </c>
      <c r="H642" s="200">
        <v>50</v>
      </c>
      <c r="I642" s="128">
        <v>36.9</v>
      </c>
      <c r="J642" s="128">
        <f t="shared" si="80"/>
        <v>1845</v>
      </c>
      <c r="K642" s="125" t="s">
        <v>117</v>
      </c>
      <c r="L642" s="25"/>
      <c r="M642" s="129" t="s">
        <v>1</v>
      </c>
      <c r="N642" s="130" t="s">
        <v>34</v>
      </c>
      <c r="O642" s="131">
        <v>0</v>
      </c>
      <c r="P642" s="131">
        <f t="shared" si="81"/>
        <v>0</v>
      </c>
      <c r="Q642" s="131">
        <v>0</v>
      </c>
      <c r="R642" s="131">
        <f t="shared" si="82"/>
        <v>0</v>
      </c>
      <c r="S642" s="131">
        <v>0</v>
      </c>
      <c r="T642" s="132">
        <f t="shared" si="83"/>
        <v>0</v>
      </c>
      <c r="AR642" s="133" t="s">
        <v>118</v>
      </c>
      <c r="AT642" s="133" t="s">
        <v>113</v>
      </c>
      <c r="AU642" s="133" t="s">
        <v>76</v>
      </c>
      <c r="AY642" s="13" t="s">
        <v>112</v>
      </c>
      <c r="BE642" s="134">
        <f t="shared" si="84"/>
        <v>1845</v>
      </c>
      <c r="BF642" s="134">
        <f t="shared" si="85"/>
        <v>0</v>
      </c>
      <c r="BG642" s="134">
        <f t="shared" si="86"/>
        <v>0</v>
      </c>
      <c r="BH642" s="134">
        <f t="shared" si="87"/>
        <v>0</v>
      </c>
      <c r="BI642" s="134">
        <f t="shared" si="88"/>
        <v>0</v>
      </c>
      <c r="BJ642" s="13" t="s">
        <v>76</v>
      </c>
      <c r="BK642" s="134">
        <f t="shared" si="89"/>
        <v>1845</v>
      </c>
      <c r="BL642" s="13" t="s">
        <v>118</v>
      </c>
      <c r="BM642" s="133" t="s">
        <v>2196</v>
      </c>
    </row>
    <row r="643" spans="2:65" s="1" customFormat="1" ht="24.2" customHeight="1">
      <c r="B643" s="122"/>
      <c r="C643" s="123" t="s">
        <v>2197</v>
      </c>
      <c r="D643" s="123" t="s">
        <v>113</v>
      </c>
      <c r="E643" s="124" t="s">
        <v>2198</v>
      </c>
      <c r="F643" s="125" t="s">
        <v>2199</v>
      </c>
      <c r="G643" s="126" t="s">
        <v>116</v>
      </c>
      <c r="H643" s="200">
        <v>50</v>
      </c>
      <c r="I643" s="128">
        <v>46</v>
      </c>
      <c r="J643" s="128">
        <f t="shared" si="80"/>
        <v>2300</v>
      </c>
      <c r="K643" s="125" t="s">
        <v>117</v>
      </c>
      <c r="L643" s="25"/>
      <c r="M643" s="129" t="s">
        <v>1</v>
      </c>
      <c r="N643" s="130" t="s">
        <v>34</v>
      </c>
      <c r="O643" s="131">
        <v>0</v>
      </c>
      <c r="P643" s="131">
        <f t="shared" si="81"/>
        <v>0</v>
      </c>
      <c r="Q643" s="131">
        <v>0</v>
      </c>
      <c r="R643" s="131">
        <f t="shared" si="82"/>
        <v>0</v>
      </c>
      <c r="S643" s="131">
        <v>0</v>
      </c>
      <c r="T643" s="132">
        <f t="shared" si="83"/>
        <v>0</v>
      </c>
      <c r="AR643" s="133" t="s">
        <v>118</v>
      </c>
      <c r="AT643" s="133" t="s">
        <v>113</v>
      </c>
      <c r="AU643" s="133" t="s">
        <v>76</v>
      </c>
      <c r="AY643" s="13" t="s">
        <v>112</v>
      </c>
      <c r="BE643" s="134">
        <f t="shared" si="84"/>
        <v>2300</v>
      </c>
      <c r="BF643" s="134">
        <f t="shared" si="85"/>
        <v>0</v>
      </c>
      <c r="BG643" s="134">
        <f t="shared" si="86"/>
        <v>0</v>
      </c>
      <c r="BH643" s="134">
        <f t="shared" si="87"/>
        <v>0</v>
      </c>
      <c r="BI643" s="134">
        <f t="shared" si="88"/>
        <v>0</v>
      </c>
      <c r="BJ643" s="13" t="s">
        <v>76</v>
      </c>
      <c r="BK643" s="134">
        <f t="shared" si="89"/>
        <v>2300</v>
      </c>
      <c r="BL643" s="13" t="s">
        <v>118</v>
      </c>
      <c r="BM643" s="133" t="s">
        <v>2200</v>
      </c>
    </row>
    <row r="644" spans="2:65" s="1" customFormat="1" ht="24.2" customHeight="1">
      <c r="B644" s="122"/>
      <c r="C644" s="123" t="s">
        <v>2201</v>
      </c>
      <c r="D644" s="123" t="s">
        <v>113</v>
      </c>
      <c r="E644" s="124" t="s">
        <v>2202</v>
      </c>
      <c r="F644" s="125" t="s">
        <v>2203</v>
      </c>
      <c r="G644" s="126" t="s">
        <v>116</v>
      </c>
      <c r="H644" s="200">
        <v>50</v>
      </c>
      <c r="I644" s="128">
        <v>64.3</v>
      </c>
      <c r="J644" s="128">
        <f t="shared" si="80"/>
        <v>3215</v>
      </c>
      <c r="K644" s="125" t="s">
        <v>117</v>
      </c>
      <c r="L644" s="25"/>
      <c r="M644" s="129" t="s">
        <v>1</v>
      </c>
      <c r="N644" s="130" t="s">
        <v>34</v>
      </c>
      <c r="O644" s="131">
        <v>0</v>
      </c>
      <c r="P644" s="131">
        <f t="shared" si="81"/>
        <v>0</v>
      </c>
      <c r="Q644" s="131">
        <v>0</v>
      </c>
      <c r="R644" s="131">
        <f t="shared" si="82"/>
        <v>0</v>
      </c>
      <c r="S644" s="131">
        <v>0</v>
      </c>
      <c r="T644" s="132">
        <f t="shared" si="83"/>
        <v>0</v>
      </c>
      <c r="AR644" s="133" t="s">
        <v>118</v>
      </c>
      <c r="AT644" s="133" t="s">
        <v>113</v>
      </c>
      <c r="AU644" s="133" t="s">
        <v>76</v>
      </c>
      <c r="AY644" s="13" t="s">
        <v>112</v>
      </c>
      <c r="BE644" s="134">
        <f t="shared" si="84"/>
        <v>3215</v>
      </c>
      <c r="BF644" s="134">
        <f t="shared" si="85"/>
        <v>0</v>
      </c>
      <c r="BG644" s="134">
        <f t="shared" si="86"/>
        <v>0</v>
      </c>
      <c r="BH644" s="134">
        <f t="shared" si="87"/>
        <v>0</v>
      </c>
      <c r="BI644" s="134">
        <f t="shared" si="88"/>
        <v>0</v>
      </c>
      <c r="BJ644" s="13" t="s">
        <v>76</v>
      </c>
      <c r="BK644" s="134">
        <f t="shared" si="89"/>
        <v>3215</v>
      </c>
      <c r="BL644" s="13" t="s">
        <v>118</v>
      </c>
      <c r="BM644" s="133" t="s">
        <v>2204</v>
      </c>
    </row>
    <row r="645" spans="2:65" s="1" customFormat="1" ht="33" customHeight="1">
      <c r="B645" s="122"/>
      <c r="C645" s="123" t="s">
        <v>2205</v>
      </c>
      <c r="D645" s="123" t="s">
        <v>113</v>
      </c>
      <c r="E645" s="124" t="s">
        <v>2206</v>
      </c>
      <c r="F645" s="125" t="s">
        <v>2207</v>
      </c>
      <c r="G645" s="126" t="s">
        <v>133</v>
      </c>
      <c r="H645" s="199">
        <v>2</v>
      </c>
      <c r="I645" s="128">
        <v>23600</v>
      </c>
      <c r="J645" s="128">
        <f t="shared" si="80"/>
        <v>47200</v>
      </c>
      <c r="K645" s="125" t="s">
        <v>117</v>
      </c>
      <c r="L645" s="25"/>
      <c r="M645" s="129" t="s">
        <v>1</v>
      </c>
      <c r="N645" s="130" t="s">
        <v>34</v>
      </c>
      <c r="O645" s="131">
        <v>0</v>
      </c>
      <c r="P645" s="131">
        <f t="shared" si="81"/>
        <v>0</v>
      </c>
      <c r="Q645" s="131">
        <v>0</v>
      </c>
      <c r="R645" s="131">
        <f t="shared" si="82"/>
        <v>0</v>
      </c>
      <c r="S645" s="131">
        <v>0</v>
      </c>
      <c r="T645" s="132">
        <f t="shared" si="83"/>
        <v>0</v>
      </c>
      <c r="AR645" s="133" t="s">
        <v>118</v>
      </c>
      <c r="AT645" s="133" t="s">
        <v>113</v>
      </c>
      <c r="AU645" s="133" t="s">
        <v>76</v>
      </c>
      <c r="AY645" s="13" t="s">
        <v>112</v>
      </c>
      <c r="BE645" s="134">
        <f t="shared" si="84"/>
        <v>47200</v>
      </c>
      <c r="BF645" s="134">
        <f t="shared" si="85"/>
        <v>0</v>
      </c>
      <c r="BG645" s="134">
        <f t="shared" si="86"/>
        <v>0</v>
      </c>
      <c r="BH645" s="134">
        <f t="shared" si="87"/>
        <v>0</v>
      </c>
      <c r="BI645" s="134">
        <f t="shared" si="88"/>
        <v>0</v>
      </c>
      <c r="BJ645" s="13" t="s">
        <v>76</v>
      </c>
      <c r="BK645" s="134">
        <f t="shared" si="89"/>
        <v>47200</v>
      </c>
      <c r="BL645" s="13" t="s">
        <v>118</v>
      </c>
      <c r="BM645" s="133" t="s">
        <v>2208</v>
      </c>
    </row>
    <row r="646" spans="2:65" s="1" customFormat="1" ht="24.2" customHeight="1">
      <c r="B646" s="122"/>
      <c r="C646" s="123" t="s">
        <v>2209</v>
      </c>
      <c r="D646" s="123" t="s">
        <v>113</v>
      </c>
      <c r="E646" s="124" t="s">
        <v>2210</v>
      </c>
      <c r="F646" s="125" t="s">
        <v>2211</v>
      </c>
      <c r="G646" s="126" t="s">
        <v>133</v>
      </c>
      <c r="H646" s="199">
        <v>2</v>
      </c>
      <c r="I646" s="128">
        <v>10100</v>
      </c>
      <c r="J646" s="128">
        <f t="shared" si="80"/>
        <v>20200</v>
      </c>
      <c r="K646" s="125" t="s">
        <v>117</v>
      </c>
      <c r="L646" s="25"/>
      <c r="M646" s="129" t="s">
        <v>1</v>
      </c>
      <c r="N646" s="130" t="s">
        <v>34</v>
      </c>
      <c r="O646" s="131">
        <v>0</v>
      </c>
      <c r="P646" s="131">
        <f t="shared" si="81"/>
        <v>0</v>
      </c>
      <c r="Q646" s="131">
        <v>0</v>
      </c>
      <c r="R646" s="131">
        <f t="shared" si="82"/>
        <v>0</v>
      </c>
      <c r="S646" s="131">
        <v>0</v>
      </c>
      <c r="T646" s="132">
        <f t="shared" si="83"/>
        <v>0</v>
      </c>
      <c r="AR646" s="133" t="s">
        <v>118</v>
      </c>
      <c r="AT646" s="133" t="s">
        <v>113</v>
      </c>
      <c r="AU646" s="133" t="s">
        <v>76</v>
      </c>
      <c r="AY646" s="13" t="s">
        <v>112</v>
      </c>
      <c r="BE646" s="134">
        <f t="shared" si="84"/>
        <v>20200</v>
      </c>
      <c r="BF646" s="134">
        <f t="shared" si="85"/>
        <v>0</v>
      </c>
      <c r="BG646" s="134">
        <f t="shared" si="86"/>
        <v>0</v>
      </c>
      <c r="BH646" s="134">
        <f t="shared" si="87"/>
        <v>0</v>
      </c>
      <c r="BI646" s="134">
        <f t="shared" si="88"/>
        <v>0</v>
      </c>
      <c r="BJ646" s="13" t="s">
        <v>76</v>
      </c>
      <c r="BK646" s="134">
        <f t="shared" si="89"/>
        <v>20200</v>
      </c>
      <c r="BL646" s="13" t="s">
        <v>118</v>
      </c>
      <c r="BM646" s="133" t="s">
        <v>2212</v>
      </c>
    </row>
    <row r="647" spans="2:65" s="1" customFormat="1" ht="24.2" customHeight="1">
      <c r="B647" s="122"/>
      <c r="C647" s="123" t="s">
        <v>2213</v>
      </c>
      <c r="D647" s="123" t="s">
        <v>113</v>
      </c>
      <c r="E647" s="124" t="s">
        <v>2214</v>
      </c>
      <c r="F647" s="125" t="s">
        <v>2215</v>
      </c>
      <c r="G647" s="126" t="s">
        <v>133</v>
      </c>
      <c r="H647" s="199">
        <v>2</v>
      </c>
      <c r="I647" s="128">
        <v>16500</v>
      </c>
      <c r="J647" s="128">
        <f t="shared" si="80"/>
        <v>33000</v>
      </c>
      <c r="K647" s="125" t="s">
        <v>117</v>
      </c>
      <c r="L647" s="25"/>
      <c r="M647" s="129" t="s">
        <v>1</v>
      </c>
      <c r="N647" s="130" t="s">
        <v>34</v>
      </c>
      <c r="O647" s="131">
        <v>0</v>
      </c>
      <c r="P647" s="131">
        <f t="shared" si="81"/>
        <v>0</v>
      </c>
      <c r="Q647" s="131">
        <v>0</v>
      </c>
      <c r="R647" s="131">
        <f t="shared" si="82"/>
        <v>0</v>
      </c>
      <c r="S647" s="131">
        <v>0</v>
      </c>
      <c r="T647" s="132">
        <f t="shared" si="83"/>
        <v>0</v>
      </c>
      <c r="AR647" s="133" t="s">
        <v>118</v>
      </c>
      <c r="AT647" s="133" t="s">
        <v>113</v>
      </c>
      <c r="AU647" s="133" t="s">
        <v>76</v>
      </c>
      <c r="AY647" s="13" t="s">
        <v>112</v>
      </c>
      <c r="BE647" s="134">
        <f t="shared" si="84"/>
        <v>33000</v>
      </c>
      <c r="BF647" s="134">
        <f t="shared" si="85"/>
        <v>0</v>
      </c>
      <c r="BG647" s="134">
        <f t="shared" si="86"/>
        <v>0</v>
      </c>
      <c r="BH647" s="134">
        <f t="shared" si="87"/>
        <v>0</v>
      </c>
      <c r="BI647" s="134">
        <f t="shared" si="88"/>
        <v>0</v>
      </c>
      <c r="BJ647" s="13" t="s">
        <v>76</v>
      </c>
      <c r="BK647" s="134">
        <f t="shared" si="89"/>
        <v>33000</v>
      </c>
      <c r="BL647" s="13" t="s">
        <v>118</v>
      </c>
      <c r="BM647" s="133" t="s">
        <v>2216</v>
      </c>
    </row>
    <row r="648" spans="2:65" s="1" customFormat="1" ht="24.2" customHeight="1">
      <c r="B648" s="122"/>
      <c r="C648" s="123" t="s">
        <v>2217</v>
      </c>
      <c r="D648" s="123" t="s">
        <v>113</v>
      </c>
      <c r="E648" s="124" t="s">
        <v>2218</v>
      </c>
      <c r="F648" s="125" t="s">
        <v>2219</v>
      </c>
      <c r="G648" s="126" t="s">
        <v>133</v>
      </c>
      <c r="H648" s="199">
        <v>2</v>
      </c>
      <c r="I648" s="128">
        <v>4690</v>
      </c>
      <c r="J648" s="128">
        <f t="shared" si="80"/>
        <v>9380</v>
      </c>
      <c r="K648" s="125" t="s">
        <v>117</v>
      </c>
      <c r="L648" s="25"/>
      <c r="M648" s="129" t="s">
        <v>1</v>
      </c>
      <c r="N648" s="130" t="s">
        <v>34</v>
      </c>
      <c r="O648" s="131">
        <v>0</v>
      </c>
      <c r="P648" s="131">
        <f t="shared" si="81"/>
        <v>0</v>
      </c>
      <c r="Q648" s="131">
        <v>0</v>
      </c>
      <c r="R648" s="131">
        <f t="shared" si="82"/>
        <v>0</v>
      </c>
      <c r="S648" s="131">
        <v>0</v>
      </c>
      <c r="T648" s="132">
        <f t="shared" si="83"/>
        <v>0</v>
      </c>
      <c r="AR648" s="133" t="s">
        <v>118</v>
      </c>
      <c r="AT648" s="133" t="s">
        <v>113</v>
      </c>
      <c r="AU648" s="133" t="s">
        <v>76</v>
      </c>
      <c r="AY648" s="13" t="s">
        <v>112</v>
      </c>
      <c r="BE648" s="134">
        <f t="shared" si="84"/>
        <v>9380</v>
      </c>
      <c r="BF648" s="134">
        <f t="shared" si="85"/>
        <v>0</v>
      </c>
      <c r="BG648" s="134">
        <f t="shared" si="86"/>
        <v>0</v>
      </c>
      <c r="BH648" s="134">
        <f t="shared" si="87"/>
        <v>0</v>
      </c>
      <c r="BI648" s="134">
        <f t="shared" si="88"/>
        <v>0</v>
      </c>
      <c r="BJ648" s="13" t="s">
        <v>76</v>
      </c>
      <c r="BK648" s="134">
        <f t="shared" si="89"/>
        <v>9380</v>
      </c>
      <c r="BL648" s="13" t="s">
        <v>118</v>
      </c>
      <c r="BM648" s="133" t="s">
        <v>2220</v>
      </c>
    </row>
    <row r="649" spans="2:65" s="1" customFormat="1" ht="21.75" customHeight="1">
      <c r="B649" s="122"/>
      <c r="C649" s="123" t="s">
        <v>2221</v>
      </c>
      <c r="D649" s="123" t="s">
        <v>113</v>
      </c>
      <c r="E649" s="124" t="s">
        <v>2222</v>
      </c>
      <c r="F649" s="125" t="s">
        <v>2223</v>
      </c>
      <c r="G649" s="126" t="s">
        <v>133</v>
      </c>
      <c r="H649" s="199">
        <v>2</v>
      </c>
      <c r="I649" s="128">
        <v>7630</v>
      </c>
      <c r="J649" s="128">
        <f t="shared" si="80"/>
        <v>15260</v>
      </c>
      <c r="K649" s="125" t="s">
        <v>117</v>
      </c>
      <c r="L649" s="25"/>
      <c r="M649" s="129" t="s">
        <v>1</v>
      </c>
      <c r="N649" s="130" t="s">
        <v>34</v>
      </c>
      <c r="O649" s="131">
        <v>0</v>
      </c>
      <c r="P649" s="131">
        <f t="shared" si="81"/>
        <v>0</v>
      </c>
      <c r="Q649" s="131">
        <v>0</v>
      </c>
      <c r="R649" s="131">
        <f t="shared" si="82"/>
        <v>0</v>
      </c>
      <c r="S649" s="131">
        <v>0</v>
      </c>
      <c r="T649" s="132">
        <f t="shared" si="83"/>
        <v>0</v>
      </c>
      <c r="AR649" s="133" t="s">
        <v>118</v>
      </c>
      <c r="AT649" s="133" t="s">
        <v>113</v>
      </c>
      <c r="AU649" s="133" t="s">
        <v>76</v>
      </c>
      <c r="AY649" s="13" t="s">
        <v>112</v>
      </c>
      <c r="BE649" s="134">
        <f t="shared" si="84"/>
        <v>15260</v>
      </c>
      <c r="BF649" s="134">
        <f t="shared" si="85"/>
        <v>0</v>
      </c>
      <c r="BG649" s="134">
        <f t="shared" si="86"/>
        <v>0</v>
      </c>
      <c r="BH649" s="134">
        <f t="shared" si="87"/>
        <v>0</v>
      </c>
      <c r="BI649" s="134">
        <f t="shared" si="88"/>
        <v>0</v>
      </c>
      <c r="BJ649" s="13" t="s">
        <v>76</v>
      </c>
      <c r="BK649" s="134">
        <f t="shared" si="89"/>
        <v>15260</v>
      </c>
      <c r="BL649" s="13" t="s">
        <v>118</v>
      </c>
      <c r="BM649" s="133" t="s">
        <v>2224</v>
      </c>
    </row>
    <row r="650" spans="2:65" s="1" customFormat="1" ht="21.75" customHeight="1">
      <c r="B650" s="122"/>
      <c r="C650" s="123" t="s">
        <v>2225</v>
      </c>
      <c r="D650" s="123" t="s">
        <v>113</v>
      </c>
      <c r="E650" s="124" t="s">
        <v>2226</v>
      </c>
      <c r="F650" s="125" t="s">
        <v>2227</v>
      </c>
      <c r="G650" s="126" t="s">
        <v>133</v>
      </c>
      <c r="H650" s="199">
        <v>2</v>
      </c>
      <c r="I650" s="128">
        <v>7460</v>
      </c>
      <c r="J650" s="128">
        <f t="shared" si="80"/>
        <v>14920</v>
      </c>
      <c r="K650" s="125" t="s">
        <v>117</v>
      </c>
      <c r="L650" s="25"/>
      <c r="M650" s="129" t="s">
        <v>1</v>
      </c>
      <c r="N650" s="130" t="s">
        <v>34</v>
      </c>
      <c r="O650" s="131">
        <v>0</v>
      </c>
      <c r="P650" s="131">
        <f t="shared" si="81"/>
        <v>0</v>
      </c>
      <c r="Q650" s="131">
        <v>0</v>
      </c>
      <c r="R650" s="131">
        <f t="shared" si="82"/>
        <v>0</v>
      </c>
      <c r="S650" s="131">
        <v>0</v>
      </c>
      <c r="T650" s="132">
        <f t="shared" si="83"/>
        <v>0</v>
      </c>
      <c r="AR650" s="133" t="s">
        <v>118</v>
      </c>
      <c r="AT650" s="133" t="s">
        <v>113</v>
      </c>
      <c r="AU650" s="133" t="s">
        <v>76</v>
      </c>
      <c r="AY650" s="13" t="s">
        <v>112</v>
      </c>
      <c r="BE650" s="134">
        <f t="shared" si="84"/>
        <v>14920</v>
      </c>
      <c r="BF650" s="134">
        <f t="shared" si="85"/>
        <v>0</v>
      </c>
      <c r="BG650" s="134">
        <f t="shared" si="86"/>
        <v>0</v>
      </c>
      <c r="BH650" s="134">
        <f t="shared" si="87"/>
        <v>0</v>
      </c>
      <c r="BI650" s="134">
        <f t="shared" si="88"/>
        <v>0</v>
      </c>
      <c r="BJ650" s="13" t="s">
        <v>76</v>
      </c>
      <c r="BK650" s="134">
        <f t="shared" si="89"/>
        <v>14920</v>
      </c>
      <c r="BL650" s="13" t="s">
        <v>118</v>
      </c>
      <c r="BM650" s="133" t="s">
        <v>2228</v>
      </c>
    </row>
    <row r="651" spans="2:65" s="1" customFormat="1" ht="24.2" customHeight="1">
      <c r="B651" s="122"/>
      <c r="C651" s="123" t="s">
        <v>2229</v>
      </c>
      <c r="D651" s="123" t="s">
        <v>113</v>
      </c>
      <c r="E651" s="124" t="s">
        <v>2230</v>
      </c>
      <c r="F651" s="125" t="s">
        <v>2231</v>
      </c>
      <c r="G651" s="126" t="s">
        <v>133</v>
      </c>
      <c r="H651" s="199">
        <v>2</v>
      </c>
      <c r="I651" s="128">
        <v>2130</v>
      </c>
      <c r="J651" s="128">
        <f t="shared" si="80"/>
        <v>4260</v>
      </c>
      <c r="K651" s="125" t="s">
        <v>117</v>
      </c>
      <c r="L651" s="25"/>
      <c r="M651" s="129" t="s">
        <v>1</v>
      </c>
      <c r="N651" s="130" t="s">
        <v>34</v>
      </c>
      <c r="O651" s="131">
        <v>0</v>
      </c>
      <c r="P651" s="131">
        <f t="shared" si="81"/>
        <v>0</v>
      </c>
      <c r="Q651" s="131">
        <v>0</v>
      </c>
      <c r="R651" s="131">
        <f t="shared" si="82"/>
        <v>0</v>
      </c>
      <c r="S651" s="131">
        <v>0</v>
      </c>
      <c r="T651" s="132">
        <f t="shared" si="83"/>
        <v>0</v>
      </c>
      <c r="AR651" s="133" t="s">
        <v>118</v>
      </c>
      <c r="AT651" s="133" t="s">
        <v>113</v>
      </c>
      <c r="AU651" s="133" t="s">
        <v>76</v>
      </c>
      <c r="AY651" s="13" t="s">
        <v>112</v>
      </c>
      <c r="BE651" s="134">
        <f t="shared" si="84"/>
        <v>4260</v>
      </c>
      <c r="BF651" s="134">
        <f t="shared" si="85"/>
        <v>0</v>
      </c>
      <c r="BG651" s="134">
        <f t="shared" si="86"/>
        <v>0</v>
      </c>
      <c r="BH651" s="134">
        <f t="shared" si="87"/>
        <v>0</v>
      </c>
      <c r="BI651" s="134">
        <f t="shared" si="88"/>
        <v>0</v>
      </c>
      <c r="BJ651" s="13" t="s">
        <v>76</v>
      </c>
      <c r="BK651" s="134">
        <f t="shared" si="89"/>
        <v>4260</v>
      </c>
      <c r="BL651" s="13" t="s">
        <v>118</v>
      </c>
      <c r="BM651" s="133" t="s">
        <v>2232</v>
      </c>
    </row>
    <row r="652" spans="2:65" s="1" customFormat="1" ht="37.9" customHeight="1">
      <c r="B652" s="122"/>
      <c r="C652" s="123" t="s">
        <v>2233</v>
      </c>
      <c r="D652" s="123" t="s">
        <v>113</v>
      </c>
      <c r="E652" s="124" t="s">
        <v>2234</v>
      </c>
      <c r="F652" s="125" t="s">
        <v>2235</v>
      </c>
      <c r="G652" s="126" t="s">
        <v>133</v>
      </c>
      <c r="H652" s="199">
        <v>2</v>
      </c>
      <c r="I652" s="128">
        <v>356</v>
      </c>
      <c r="J652" s="128">
        <f t="shared" si="80"/>
        <v>712</v>
      </c>
      <c r="K652" s="125" t="s">
        <v>117</v>
      </c>
      <c r="L652" s="25"/>
      <c r="M652" s="129" t="s">
        <v>1</v>
      </c>
      <c r="N652" s="130" t="s">
        <v>34</v>
      </c>
      <c r="O652" s="131">
        <v>0</v>
      </c>
      <c r="P652" s="131">
        <f t="shared" si="81"/>
        <v>0</v>
      </c>
      <c r="Q652" s="131">
        <v>0</v>
      </c>
      <c r="R652" s="131">
        <f t="shared" si="82"/>
        <v>0</v>
      </c>
      <c r="S652" s="131">
        <v>0</v>
      </c>
      <c r="T652" s="132">
        <f t="shared" si="83"/>
        <v>0</v>
      </c>
      <c r="AR652" s="133" t="s">
        <v>118</v>
      </c>
      <c r="AT652" s="133" t="s">
        <v>113</v>
      </c>
      <c r="AU652" s="133" t="s">
        <v>76</v>
      </c>
      <c r="AY652" s="13" t="s">
        <v>112</v>
      </c>
      <c r="BE652" s="134">
        <f t="shared" si="84"/>
        <v>712</v>
      </c>
      <c r="BF652" s="134">
        <f t="shared" si="85"/>
        <v>0</v>
      </c>
      <c r="BG652" s="134">
        <f t="shared" si="86"/>
        <v>0</v>
      </c>
      <c r="BH652" s="134">
        <f t="shared" si="87"/>
        <v>0</v>
      </c>
      <c r="BI652" s="134">
        <f t="shared" si="88"/>
        <v>0</v>
      </c>
      <c r="BJ652" s="13" t="s">
        <v>76</v>
      </c>
      <c r="BK652" s="134">
        <f t="shared" si="89"/>
        <v>712</v>
      </c>
      <c r="BL652" s="13" t="s">
        <v>118</v>
      </c>
      <c r="BM652" s="133" t="s">
        <v>2236</v>
      </c>
    </row>
    <row r="653" spans="2:65" s="1" customFormat="1" ht="24.2" customHeight="1">
      <c r="B653" s="122"/>
      <c r="C653" s="123" t="s">
        <v>2237</v>
      </c>
      <c r="D653" s="123" t="s">
        <v>113</v>
      </c>
      <c r="E653" s="124" t="s">
        <v>2238</v>
      </c>
      <c r="F653" s="125" t="s">
        <v>2239</v>
      </c>
      <c r="G653" s="126" t="s">
        <v>116</v>
      </c>
      <c r="H653" s="200">
        <v>50</v>
      </c>
      <c r="I653" s="128">
        <v>261</v>
      </c>
      <c r="J653" s="128">
        <f t="shared" si="80"/>
        <v>13050</v>
      </c>
      <c r="K653" s="125" t="s">
        <v>117</v>
      </c>
      <c r="L653" s="25"/>
      <c r="M653" s="129" t="s">
        <v>1</v>
      </c>
      <c r="N653" s="130" t="s">
        <v>34</v>
      </c>
      <c r="O653" s="131">
        <v>0</v>
      </c>
      <c r="P653" s="131">
        <f t="shared" si="81"/>
        <v>0</v>
      </c>
      <c r="Q653" s="131">
        <v>0</v>
      </c>
      <c r="R653" s="131">
        <f t="shared" si="82"/>
        <v>0</v>
      </c>
      <c r="S653" s="131">
        <v>0</v>
      </c>
      <c r="T653" s="132">
        <f t="shared" si="83"/>
        <v>0</v>
      </c>
      <c r="AR653" s="133" t="s">
        <v>118</v>
      </c>
      <c r="AT653" s="133" t="s">
        <v>113</v>
      </c>
      <c r="AU653" s="133" t="s">
        <v>76</v>
      </c>
      <c r="AY653" s="13" t="s">
        <v>112</v>
      </c>
      <c r="BE653" s="134">
        <f t="shared" si="84"/>
        <v>13050</v>
      </c>
      <c r="BF653" s="134">
        <f t="shared" si="85"/>
        <v>0</v>
      </c>
      <c r="BG653" s="134">
        <f t="shared" si="86"/>
        <v>0</v>
      </c>
      <c r="BH653" s="134">
        <f t="shared" si="87"/>
        <v>0</v>
      </c>
      <c r="BI653" s="134">
        <f t="shared" si="88"/>
        <v>0</v>
      </c>
      <c r="BJ653" s="13" t="s">
        <v>76</v>
      </c>
      <c r="BK653" s="134">
        <f t="shared" si="89"/>
        <v>13050</v>
      </c>
      <c r="BL653" s="13" t="s">
        <v>118</v>
      </c>
      <c r="BM653" s="133" t="s">
        <v>2240</v>
      </c>
    </row>
    <row r="654" spans="2:65" s="1" customFormat="1" ht="24.2" customHeight="1">
      <c r="B654" s="122"/>
      <c r="C654" s="123" t="s">
        <v>2241</v>
      </c>
      <c r="D654" s="123" t="s">
        <v>113</v>
      </c>
      <c r="E654" s="124" t="s">
        <v>2242</v>
      </c>
      <c r="F654" s="125" t="s">
        <v>2243</v>
      </c>
      <c r="G654" s="126" t="s">
        <v>133</v>
      </c>
      <c r="H654" s="199">
        <v>2</v>
      </c>
      <c r="I654" s="128">
        <v>15900</v>
      </c>
      <c r="J654" s="128">
        <f t="shared" si="80"/>
        <v>31800</v>
      </c>
      <c r="K654" s="125" t="s">
        <v>117</v>
      </c>
      <c r="L654" s="25"/>
      <c r="M654" s="129" t="s">
        <v>1</v>
      </c>
      <c r="N654" s="130" t="s">
        <v>34</v>
      </c>
      <c r="O654" s="131">
        <v>0</v>
      </c>
      <c r="P654" s="131">
        <f t="shared" si="81"/>
        <v>0</v>
      </c>
      <c r="Q654" s="131">
        <v>0</v>
      </c>
      <c r="R654" s="131">
        <f t="shared" si="82"/>
        <v>0</v>
      </c>
      <c r="S654" s="131">
        <v>0</v>
      </c>
      <c r="T654" s="132">
        <f t="shared" si="83"/>
        <v>0</v>
      </c>
      <c r="AR654" s="133" t="s">
        <v>118</v>
      </c>
      <c r="AT654" s="133" t="s">
        <v>113</v>
      </c>
      <c r="AU654" s="133" t="s">
        <v>76</v>
      </c>
      <c r="AY654" s="13" t="s">
        <v>112</v>
      </c>
      <c r="BE654" s="134">
        <f t="shared" si="84"/>
        <v>31800</v>
      </c>
      <c r="BF654" s="134">
        <f t="shared" si="85"/>
        <v>0</v>
      </c>
      <c r="BG654" s="134">
        <f t="shared" si="86"/>
        <v>0</v>
      </c>
      <c r="BH654" s="134">
        <f t="shared" si="87"/>
        <v>0</v>
      </c>
      <c r="BI654" s="134">
        <f t="shared" si="88"/>
        <v>0</v>
      </c>
      <c r="BJ654" s="13" t="s">
        <v>76</v>
      </c>
      <c r="BK654" s="134">
        <f t="shared" si="89"/>
        <v>31800</v>
      </c>
      <c r="BL654" s="13" t="s">
        <v>118</v>
      </c>
      <c r="BM654" s="133" t="s">
        <v>2244</v>
      </c>
    </row>
    <row r="655" spans="2:65" s="1" customFormat="1" ht="24.2" customHeight="1">
      <c r="B655" s="122"/>
      <c r="C655" s="123" t="s">
        <v>2245</v>
      </c>
      <c r="D655" s="123" t="s">
        <v>113</v>
      </c>
      <c r="E655" s="124" t="s">
        <v>2246</v>
      </c>
      <c r="F655" s="125" t="s">
        <v>2247</v>
      </c>
      <c r="G655" s="126" t="s">
        <v>133</v>
      </c>
      <c r="H655" s="199">
        <v>2</v>
      </c>
      <c r="I655" s="128">
        <v>7310</v>
      </c>
      <c r="J655" s="128">
        <f t="shared" si="80"/>
        <v>14620</v>
      </c>
      <c r="K655" s="125" t="s">
        <v>117</v>
      </c>
      <c r="L655" s="25"/>
      <c r="M655" s="129" t="s">
        <v>1</v>
      </c>
      <c r="N655" s="130" t="s">
        <v>34</v>
      </c>
      <c r="O655" s="131">
        <v>0</v>
      </c>
      <c r="P655" s="131">
        <f t="shared" si="81"/>
        <v>0</v>
      </c>
      <c r="Q655" s="131">
        <v>0</v>
      </c>
      <c r="R655" s="131">
        <f t="shared" si="82"/>
        <v>0</v>
      </c>
      <c r="S655" s="131">
        <v>0</v>
      </c>
      <c r="T655" s="132">
        <f t="shared" si="83"/>
        <v>0</v>
      </c>
      <c r="AR655" s="133" t="s">
        <v>118</v>
      </c>
      <c r="AT655" s="133" t="s">
        <v>113</v>
      </c>
      <c r="AU655" s="133" t="s">
        <v>76</v>
      </c>
      <c r="AY655" s="13" t="s">
        <v>112</v>
      </c>
      <c r="BE655" s="134">
        <f t="shared" si="84"/>
        <v>14620</v>
      </c>
      <c r="BF655" s="134">
        <f t="shared" si="85"/>
        <v>0</v>
      </c>
      <c r="BG655" s="134">
        <f t="shared" si="86"/>
        <v>0</v>
      </c>
      <c r="BH655" s="134">
        <f t="shared" si="87"/>
        <v>0</v>
      </c>
      <c r="BI655" s="134">
        <f t="shared" si="88"/>
        <v>0</v>
      </c>
      <c r="BJ655" s="13" t="s">
        <v>76</v>
      </c>
      <c r="BK655" s="134">
        <f t="shared" si="89"/>
        <v>14620</v>
      </c>
      <c r="BL655" s="13" t="s">
        <v>118</v>
      </c>
      <c r="BM655" s="133" t="s">
        <v>2248</v>
      </c>
    </row>
    <row r="656" spans="2:65" s="1" customFormat="1" ht="24.2" customHeight="1">
      <c r="B656" s="122"/>
      <c r="C656" s="123" t="s">
        <v>2249</v>
      </c>
      <c r="D656" s="123" t="s">
        <v>113</v>
      </c>
      <c r="E656" s="124" t="s">
        <v>2250</v>
      </c>
      <c r="F656" s="125" t="s">
        <v>2251</v>
      </c>
      <c r="G656" s="126" t="s">
        <v>133</v>
      </c>
      <c r="H656" s="199">
        <v>2</v>
      </c>
      <c r="I656" s="128">
        <v>4850</v>
      </c>
      <c r="J656" s="128">
        <f t="shared" si="80"/>
        <v>9700</v>
      </c>
      <c r="K656" s="125" t="s">
        <v>117</v>
      </c>
      <c r="L656" s="25"/>
      <c r="M656" s="129" t="s">
        <v>1</v>
      </c>
      <c r="N656" s="130" t="s">
        <v>34</v>
      </c>
      <c r="O656" s="131">
        <v>0</v>
      </c>
      <c r="P656" s="131">
        <f t="shared" si="81"/>
        <v>0</v>
      </c>
      <c r="Q656" s="131">
        <v>0</v>
      </c>
      <c r="R656" s="131">
        <f t="shared" si="82"/>
        <v>0</v>
      </c>
      <c r="S656" s="131">
        <v>0</v>
      </c>
      <c r="T656" s="132">
        <f t="shared" si="83"/>
        <v>0</v>
      </c>
      <c r="AR656" s="133" t="s">
        <v>118</v>
      </c>
      <c r="AT656" s="133" t="s">
        <v>113</v>
      </c>
      <c r="AU656" s="133" t="s">
        <v>76</v>
      </c>
      <c r="AY656" s="13" t="s">
        <v>112</v>
      </c>
      <c r="BE656" s="134">
        <f t="shared" si="84"/>
        <v>9700</v>
      </c>
      <c r="BF656" s="134">
        <f t="shared" si="85"/>
        <v>0</v>
      </c>
      <c r="BG656" s="134">
        <f t="shared" si="86"/>
        <v>0</v>
      </c>
      <c r="BH656" s="134">
        <f t="shared" si="87"/>
        <v>0</v>
      </c>
      <c r="BI656" s="134">
        <f t="shared" si="88"/>
        <v>0</v>
      </c>
      <c r="BJ656" s="13" t="s">
        <v>76</v>
      </c>
      <c r="BK656" s="134">
        <f t="shared" si="89"/>
        <v>9700</v>
      </c>
      <c r="BL656" s="13" t="s">
        <v>118</v>
      </c>
      <c r="BM656" s="133" t="s">
        <v>2252</v>
      </c>
    </row>
    <row r="657" spans="2:65" s="1" customFormat="1" ht="24.2" customHeight="1">
      <c r="B657" s="122"/>
      <c r="C657" s="123" t="s">
        <v>2253</v>
      </c>
      <c r="D657" s="123" t="s">
        <v>113</v>
      </c>
      <c r="E657" s="124" t="s">
        <v>2254</v>
      </c>
      <c r="F657" s="125" t="s">
        <v>2255</v>
      </c>
      <c r="G657" s="126" t="s">
        <v>133</v>
      </c>
      <c r="H657" s="199">
        <v>2</v>
      </c>
      <c r="I657" s="128">
        <v>6720</v>
      </c>
      <c r="J657" s="128">
        <f t="shared" si="80"/>
        <v>13440</v>
      </c>
      <c r="K657" s="125" t="s">
        <v>117</v>
      </c>
      <c r="L657" s="25"/>
      <c r="M657" s="129" t="s">
        <v>1</v>
      </c>
      <c r="N657" s="130" t="s">
        <v>34</v>
      </c>
      <c r="O657" s="131">
        <v>0</v>
      </c>
      <c r="P657" s="131">
        <f t="shared" si="81"/>
        <v>0</v>
      </c>
      <c r="Q657" s="131">
        <v>0</v>
      </c>
      <c r="R657" s="131">
        <f t="shared" si="82"/>
        <v>0</v>
      </c>
      <c r="S657" s="131">
        <v>0</v>
      </c>
      <c r="T657" s="132">
        <f t="shared" si="83"/>
        <v>0</v>
      </c>
      <c r="AR657" s="133" t="s">
        <v>118</v>
      </c>
      <c r="AT657" s="133" t="s">
        <v>113</v>
      </c>
      <c r="AU657" s="133" t="s">
        <v>76</v>
      </c>
      <c r="AY657" s="13" t="s">
        <v>112</v>
      </c>
      <c r="BE657" s="134">
        <f t="shared" si="84"/>
        <v>13440</v>
      </c>
      <c r="BF657" s="134">
        <f t="shared" si="85"/>
        <v>0</v>
      </c>
      <c r="BG657" s="134">
        <f t="shared" si="86"/>
        <v>0</v>
      </c>
      <c r="BH657" s="134">
        <f t="shared" si="87"/>
        <v>0</v>
      </c>
      <c r="BI657" s="134">
        <f t="shared" si="88"/>
        <v>0</v>
      </c>
      <c r="BJ657" s="13" t="s">
        <v>76</v>
      </c>
      <c r="BK657" s="134">
        <f t="shared" si="89"/>
        <v>13440</v>
      </c>
      <c r="BL657" s="13" t="s">
        <v>118</v>
      </c>
      <c r="BM657" s="133" t="s">
        <v>2256</v>
      </c>
    </row>
    <row r="658" spans="2:65" s="1" customFormat="1" ht="24.2" customHeight="1">
      <c r="B658" s="122"/>
      <c r="C658" s="123" t="s">
        <v>2257</v>
      </c>
      <c r="D658" s="123" t="s">
        <v>113</v>
      </c>
      <c r="E658" s="124" t="s">
        <v>2258</v>
      </c>
      <c r="F658" s="125" t="s">
        <v>2259</v>
      </c>
      <c r="G658" s="126" t="s">
        <v>133</v>
      </c>
      <c r="H658" s="199">
        <v>2</v>
      </c>
      <c r="I658" s="128">
        <v>2240</v>
      </c>
      <c r="J658" s="128">
        <f t="shared" si="80"/>
        <v>4480</v>
      </c>
      <c r="K658" s="125" t="s">
        <v>117</v>
      </c>
      <c r="L658" s="25"/>
      <c r="M658" s="129" t="s">
        <v>1</v>
      </c>
      <c r="N658" s="130" t="s">
        <v>34</v>
      </c>
      <c r="O658" s="131">
        <v>0</v>
      </c>
      <c r="P658" s="131">
        <f t="shared" si="81"/>
        <v>0</v>
      </c>
      <c r="Q658" s="131">
        <v>0</v>
      </c>
      <c r="R658" s="131">
        <f t="shared" si="82"/>
        <v>0</v>
      </c>
      <c r="S658" s="131">
        <v>0</v>
      </c>
      <c r="T658" s="132">
        <f t="shared" si="83"/>
        <v>0</v>
      </c>
      <c r="AR658" s="133" t="s">
        <v>118</v>
      </c>
      <c r="AT658" s="133" t="s">
        <v>113</v>
      </c>
      <c r="AU658" s="133" t="s">
        <v>76</v>
      </c>
      <c r="AY658" s="13" t="s">
        <v>112</v>
      </c>
      <c r="BE658" s="134">
        <f t="shared" si="84"/>
        <v>4480</v>
      </c>
      <c r="BF658" s="134">
        <f t="shared" si="85"/>
        <v>0</v>
      </c>
      <c r="BG658" s="134">
        <f t="shared" si="86"/>
        <v>0</v>
      </c>
      <c r="BH658" s="134">
        <f t="shared" si="87"/>
        <v>0</v>
      </c>
      <c r="BI658" s="134">
        <f t="shared" si="88"/>
        <v>0</v>
      </c>
      <c r="BJ658" s="13" t="s">
        <v>76</v>
      </c>
      <c r="BK658" s="134">
        <f t="shared" si="89"/>
        <v>4480</v>
      </c>
      <c r="BL658" s="13" t="s">
        <v>118</v>
      </c>
      <c r="BM658" s="133" t="s">
        <v>2260</v>
      </c>
    </row>
    <row r="659" spans="2:65" s="1" customFormat="1" ht="24.2" customHeight="1">
      <c r="B659" s="122"/>
      <c r="C659" s="123" t="s">
        <v>2261</v>
      </c>
      <c r="D659" s="123" t="s">
        <v>113</v>
      </c>
      <c r="E659" s="124" t="s">
        <v>2262</v>
      </c>
      <c r="F659" s="125" t="s">
        <v>2263</v>
      </c>
      <c r="G659" s="126" t="s">
        <v>545</v>
      </c>
      <c r="H659" s="199">
        <v>2</v>
      </c>
      <c r="I659" s="128">
        <v>67.8</v>
      </c>
      <c r="J659" s="128">
        <f t="shared" si="80"/>
        <v>135.6</v>
      </c>
      <c r="K659" s="125" t="s">
        <v>117</v>
      </c>
      <c r="L659" s="25"/>
      <c r="M659" s="129" t="s">
        <v>1</v>
      </c>
      <c r="N659" s="130" t="s">
        <v>34</v>
      </c>
      <c r="O659" s="131">
        <v>0</v>
      </c>
      <c r="P659" s="131">
        <f t="shared" si="81"/>
        <v>0</v>
      </c>
      <c r="Q659" s="131">
        <v>0</v>
      </c>
      <c r="R659" s="131">
        <f t="shared" si="82"/>
        <v>0</v>
      </c>
      <c r="S659" s="131">
        <v>0</v>
      </c>
      <c r="T659" s="132">
        <f t="shared" si="83"/>
        <v>0</v>
      </c>
      <c r="AR659" s="133" t="s">
        <v>118</v>
      </c>
      <c r="AT659" s="133" t="s">
        <v>113</v>
      </c>
      <c r="AU659" s="133" t="s">
        <v>76</v>
      </c>
      <c r="AY659" s="13" t="s">
        <v>112</v>
      </c>
      <c r="BE659" s="134">
        <f t="shared" si="84"/>
        <v>135.6</v>
      </c>
      <c r="BF659" s="134">
        <f t="shared" si="85"/>
        <v>0</v>
      </c>
      <c r="BG659" s="134">
        <f t="shared" si="86"/>
        <v>0</v>
      </c>
      <c r="BH659" s="134">
        <f t="shared" si="87"/>
        <v>0</v>
      </c>
      <c r="BI659" s="134">
        <f t="shared" si="88"/>
        <v>0</v>
      </c>
      <c r="BJ659" s="13" t="s">
        <v>76</v>
      </c>
      <c r="BK659" s="134">
        <f t="shared" si="89"/>
        <v>135.6</v>
      </c>
      <c r="BL659" s="13" t="s">
        <v>118</v>
      </c>
      <c r="BM659" s="133" t="s">
        <v>2264</v>
      </c>
    </row>
    <row r="660" spans="2:65" s="1" customFormat="1" ht="37.9" customHeight="1">
      <c r="B660" s="122"/>
      <c r="C660" s="123" t="s">
        <v>2265</v>
      </c>
      <c r="D660" s="123" t="s">
        <v>113</v>
      </c>
      <c r="E660" s="124" t="s">
        <v>2266</v>
      </c>
      <c r="F660" s="125" t="s">
        <v>2267</v>
      </c>
      <c r="G660" s="126" t="s">
        <v>133</v>
      </c>
      <c r="H660" s="199">
        <v>2</v>
      </c>
      <c r="I660" s="128">
        <v>721</v>
      </c>
      <c r="J660" s="128">
        <f t="shared" si="80"/>
        <v>1442</v>
      </c>
      <c r="K660" s="125" t="s">
        <v>117</v>
      </c>
      <c r="L660" s="25"/>
      <c r="M660" s="129" t="s">
        <v>1</v>
      </c>
      <c r="N660" s="130" t="s">
        <v>34</v>
      </c>
      <c r="O660" s="131">
        <v>0</v>
      </c>
      <c r="P660" s="131">
        <f t="shared" si="81"/>
        <v>0</v>
      </c>
      <c r="Q660" s="131">
        <v>0</v>
      </c>
      <c r="R660" s="131">
        <f t="shared" si="82"/>
        <v>0</v>
      </c>
      <c r="S660" s="131">
        <v>0</v>
      </c>
      <c r="T660" s="132">
        <f t="shared" si="83"/>
        <v>0</v>
      </c>
      <c r="AR660" s="133" t="s">
        <v>118</v>
      </c>
      <c r="AT660" s="133" t="s">
        <v>113</v>
      </c>
      <c r="AU660" s="133" t="s">
        <v>76</v>
      </c>
      <c r="AY660" s="13" t="s">
        <v>112</v>
      </c>
      <c r="BE660" s="134">
        <f t="shared" si="84"/>
        <v>1442</v>
      </c>
      <c r="BF660" s="134">
        <f t="shared" si="85"/>
        <v>0</v>
      </c>
      <c r="BG660" s="134">
        <f t="shared" si="86"/>
        <v>0</v>
      </c>
      <c r="BH660" s="134">
        <f t="shared" si="87"/>
        <v>0</v>
      </c>
      <c r="BI660" s="134">
        <f t="shared" si="88"/>
        <v>0</v>
      </c>
      <c r="BJ660" s="13" t="s">
        <v>76</v>
      </c>
      <c r="BK660" s="134">
        <f t="shared" si="89"/>
        <v>1442</v>
      </c>
      <c r="BL660" s="13" t="s">
        <v>118</v>
      </c>
      <c r="BM660" s="133" t="s">
        <v>2268</v>
      </c>
    </row>
    <row r="661" spans="2:65" s="1" customFormat="1" ht="24.2" customHeight="1">
      <c r="B661" s="122"/>
      <c r="C661" s="123" t="s">
        <v>2269</v>
      </c>
      <c r="D661" s="123" t="s">
        <v>113</v>
      </c>
      <c r="E661" s="124" t="s">
        <v>2270</v>
      </c>
      <c r="F661" s="125" t="s">
        <v>2271</v>
      </c>
      <c r="G661" s="126" t="s">
        <v>133</v>
      </c>
      <c r="H661" s="199">
        <v>2</v>
      </c>
      <c r="I661" s="128">
        <v>1800</v>
      </c>
      <c r="J661" s="128">
        <f t="shared" si="80"/>
        <v>3600</v>
      </c>
      <c r="K661" s="125" t="s">
        <v>117</v>
      </c>
      <c r="L661" s="25"/>
      <c r="M661" s="129" t="s">
        <v>1</v>
      </c>
      <c r="N661" s="130" t="s">
        <v>34</v>
      </c>
      <c r="O661" s="131">
        <v>0</v>
      </c>
      <c r="P661" s="131">
        <f t="shared" si="81"/>
        <v>0</v>
      </c>
      <c r="Q661" s="131">
        <v>0</v>
      </c>
      <c r="R661" s="131">
        <f t="shared" si="82"/>
        <v>0</v>
      </c>
      <c r="S661" s="131">
        <v>0</v>
      </c>
      <c r="T661" s="132">
        <f t="shared" si="83"/>
        <v>0</v>
      </c>
      <c r="AR661" s="133" t="s">
        <v>118</v>
      </c>
      <c r="AT661" s="133" t="s">
        <v>113</v>
      </c>
      <c r="AU661" s="133" t="s">
        <v>76</v>
      </c>
      <c r="AY661" s="13" t="s">
        <v>112</v>
      </c>
      <c r="BE661" s="134">
        <f t="shared" si="84"/>
        <v>3600</v>
      </c>
      <c r="BF661" s="134">
        <f t="shared" si="85"/>
        <v>0</v>
      </c>
      <c r="BG661" s="134">
        <f t="shared" si="86"/>
        <v>0</v>
      </c>
      <c r="BH661" s="134">
        <f t="shared" si="87"/>
        <v>0</v>
      </c>
      <c r="BI661" s="134">
        <f t="shared" si="88"/>
        <v>0</v>
      </c>
      <c r="BJ661" s="13" t="s">
        <v>76</v>
      </c>
      <c r="BK661" s="134">
        <f t="shared" si="89"/>
        <v>3600</v>
      </c>
      <c r="BL661" s="13" t="s">
        <v>118</v>
      </c>
      <c r="BM661" s="133" t="s">
        <v>2272</v>
      </c>
    </row>
    <row r="662" spans="2:65" s="1" customFormat="1" ht="24.2" customHeight="1">
      <c r="B662" s="122"/>
      <c r="C662" s="123" t="s">
        <v>2273</v>
      </c>
      <c r="D662" s="123" t="s">
        <v>113</v>
      </c>
      <c r="E662" s="124" t="s">
        <v>2274</v>
      </c>
      <c r="F662" s="125" t="s">
        <v>2275</v>
      </c>
      <c r="G662" s="126" t="s">
        <v>133</v>
      </c>
      <c r="H662" s="199">
        <v>2</v>
      </c>
      <c r="I662" s="128">
        <v>1800</v>
      </c>
      <c r="J662" s="128">
        <f t="shared" si="80"/>
        <v>3600</v>
      </c>
      <c r="K662" s="125" t="s">
        <v>117</v>
      </c>
      <c r="L662" s="25"/>
      <c r="M662" s="129" t="s">
        <v>1</v>
      </c>
      <c r="N662" s="130" t="s">
        <v>34</v>
      </c>
      <c r="O662" s="131">
        <v>0</v>
      </c>
      <c r="P662" s="131">
        <f t="shared" si="81"/>
        <v>0</v>
      </c>
      <c r="Q662" s="131">
        <v>0</v>
      </c>
      <c r="R662" s="131">
        <f t="shared" si="82"/>
        <v>0</v>
      </c>
      <c r="S662" s="131">
        <v>0</v>
      </c>
      <c r="T662" s="132">
        <f t="shared" si="83"/>
        <v>0</v>
      </c>
      <c r="AR662" s="133" t="s">
        <v>118</v>
      </c>
      <c r="AT662" s="133" t="s">
        <v>113</v>
      </c>
      <c r="AU662" s="133" t="s">
        <v>76</v>
      </c>
      <c r="AY662" s="13" t="s">
        <v>112</v>
      </c>
      <c r="BE662" s="134">
        <f t="shared" si="84"/>
        <v>3600</v>
      </c>
      <c r="BF662" s="134">
        <f t="shared" si="85"/>
        <v>0</v>
      </c>
      <c r="BG662" s="134">
        <f t="shared" si="86"/>
        <v>0</v>
      </c>
      <c r="BH662" s="134">
        <f t="shared" si="87"/>
        <v>0</v>
      </c>
      <c r="BI662" s="134">
        <f t="shared" si="88"/>
        <v>0</v>
      </c>
      <c r="BJ662" s="13" t="s">
        <v>76</v>
      </c>
      <c r="BK662" s="134">
        <f t="shared" si="89"/>
        <v>3600</v>
      </c>
      <c r="BL662" s="13" t="s">
        <v>118</v>
      </c>
      <c r="BM662" s="133" t="s">
        <v>2276</v>
      </c>
    </row>
    <row r="663" spans="2:65" s="1" customFormat="1" ht="24.2" customHeight="1">
      <c r="B663" s="122"/>
      <c r="C663" s="123" t="s">
        <v>2277</v>
      </c>
      <c r="D663" s="123" t="s">
        <v>113</v>
      </c>
      <c r="E663" s="124" t="s">
        <v>2278</v>
      </c>
      <c r="F663" s="125" t="s">
        <v>2279</v>
      </c>
      <c r="G663" s="126" t="s">
        <v>133</v>
      </c>
      <c r="H663" s="199">
        <v>2</v>
      </c>
      <c r="I663" s="128">
        <v>621</v>
      </c>
      <c r="J663" s="128">
        <f t="shared" si="80"/>
        <v>1242</v>
      </c>
      <c r="K663" s="125" t="s">
        <v>117</v>
      </c>
      <c r="L663" s="25"/>
      <c r="M663" s="129" t="s">
        <v>1</v>
      </c>
      <c r="N663" s="130" t="s">
        <v>34</v>
      </c>
      <c r="O663" s="131">
        <v>0</v>
      </c>
      <c r="P663" s="131">
        <f t="shared" si="81"/>
        <v>0</v>
      </c>
      <c r="Q663" s="131">
        <v>0</v>
      </c>
      <c r="R663" s="131">
        <f t="shared" si="82"/>
        <v>0</v>
      </c>
      <c r="S663" s="131">
        <v>0</v>
      </c>
      <c r="T663" s="132">
        <f t="shared" si="83"/>
        <v>0</v>
      </c>
      <c r="AR663" s="133" t="s">
        <v>118</v>
      </c>
      <c r="AT663" s="133" t="s">
        <v>113</v>
      </c>
      <c r="AU663" s="133" t="s">
        <v>76</v>
      </c>
      <c r="AY663" s="13" t="s">
        <v>112</v>
      </c>
      <c r="BE663" s="134">
        <f t="shared" si="84"/>
        <v>1242</v>
      </c>
      <c r="BF663" s="134">
        <f t="shared" si="85"/>
        <v>0</v>
      </c>
      <c r="BG663" s="134">
        <f t="shared" si="86"/>
        <v>0</v>
      </c>
      <c r="BH663" s="134">
        <f t="shared" si="87"/>
        <v>0</v>
      </c>
      <c r="BI663" s="134">
        <f t="shared" si="88"/>
        <v>0</v>
      </c>
      <c r="BJ663" s="13" t="s">
        <v>76</v>
      </c>
      <c r="BK663" s="134">
        <f t="shared" si="89"/>
        <v>1242</v>
      </c>
      <c r="BL663" s="13" t="s">
        <v>118</v>
      </c>
      <c r="BM663" s="133" t="s">
        <v>2280</v>
      </c>
    </row>
    <row r="664" spans="2:65" s="1" customFormat="1" ht="24.2" customHeight="1">
      <c r="B664" s="122"/>
      <c r="C664" s="123" t="s">
        <v>2281</v>
      </c>
      <c r="D664" s="123" t="s">
        <v>113</v>
      </c>
      <c r="E664" s="124" t="s">
        <v>2282</v>
      </c>
      <c r="F664" s="125" t="s">
        <v>2283</v>
      </c>
      <c r="G664" s="126" t="s">
        <v>1274</v>
      </c>
      <c r="H664" s="199">
        <v>150</v>
      </c>
      <c r="I664" s="128">
        <v>4920</v>
      </c>
      <c r="J664" s="128">
        <f t="shared" si="80"/>
        <v>738000</v>
      </c>
      <c r="K664" s="125" t="s">
        <v>117</v>
      </c>
      <c r="L664" s="25"/>
      <c r="M664" s="129" t="s">
        <v>1</v>
      </c>
      <c r="N664" s="130" t="s">
        <v>34</v>
      </c>
      <c r="O664" s="131">
        <v>0</v>
      </c>
      <c r="P664" s="131">
        <f t="shared" si="81"/>
        <v>0</v>
      </c>
      <c r="Q664" s="131">
        <v>0</v>
      </c>
      <c r="R664" s="131">
        <f t="shared" si="82"/>
        <v>0</v>
      </c>
      <c r="S664" s="131">
        <v>0</v>
      </c>
      <c r="T664" s="132">
        <f t="shared" si="83"/>
        <v>0</v>
      </c>
      <c r="AR664" s="133" t="s">
        <v>118</v>
      </c>
      <c r="AT664" s="133" t="s">
        <v>113</v>
      </c>
      <c r="AU664" s="133" t="s">
        <v>76</v>
      </c>
      <c r="AY664" s="13" t="s">
        <v>112</v>
      </c>
      <c r="BE664" s="134">
        <f t="shared" si="84"/>
        <v>738000</v>
      </c>
      <c r="BF664" s="134">
        <f t="shared" si="85"/>
        <v>0</v>
      </c>
      <c r="BG664" s="134">
        <f t="shared" si="86"/>
        <v>0</v>
      </c>
      <c r="BH664" s="134">
        <f t="shared" si="87"/>
        <v>0</v>
      </c>
      <c r="BI664" s="134">
        <f t="shared" si="88"/>
        <v>0</v>
      </c>
      <c r="BJ664" s="13" t="s">
        <v>76</v>
      </c>
      <c r="BK664" s="134">
        <f t="shared" si="89"/>
        <v>738000</v>
      </c>
      <c r="BL664" s="13" t="s">
        <v>118</v>
      </c>
      <c r="BM664" s="133" t="s">
        <v>2284</v>
      </c>
    </row>
    <row r="665" spans="2:65" s="1" customFormat="1" ht="33" customHeight="1">
      <c r="B665" s="122"/>
      <c r="C665" s="123" t="s">
        <v>2285</v>
      </c>
      <c r="D665" s="123" t="s">
        <v>113</v>
      </c>
      <c r="E665" s="124" t="s">
        <v>2286</v>
      </c>
      <c r="F665" s="125" t="s">
        <v>2287</v>
      </c>
      <c r="G665" s="126" t="s">
        <v>133</v>
      </c>
      <c r="H665" s="199">
        <v>2</v>
      </c>
      <c r="I665" s="128">
        <v>10200</v>
      </c>
      <c r="J665" s="128">
        <f t="shared" si="80"/>
        <v>20400</v>
      </c>
      <c r="K665" s="125" t="s">
        <v>117</v>
      </c>
      <c r="L665" s="25"/>
      <c r="M665" s="129" t="s">
        <v>1</v>
      </c>
      <c r="N665" s="130" t="s">
        <v>34</v>
      </c>
      <c r="O665" s="131">
        <v>0</v>
      </c>
      <c r="P665" s="131">
        <f t="shared" si="81"/>
        <v>0</v>
      </c>
      <c r="Q665" s="131">
        <v>0</v>
      </c>
      <c r="R665" s="131">
        <f t="shared" si="82"/>
        <v>0</v>
      </c>
      <c r="S665" s="131">
        <v>0</v>
      </c>
      <c r="T665" s="132">
        <f t="shared" si="83"/>
        <v>0</v>
      </c>
      <c r="AR665" s="133" t="s">
        <v>118</v>
      </c>
      <c r="AT665" s="133" t="s">
        <v>113</v>
      </c>
      <c r="AU665" s="133" t="s">
        <v>76</v>
      </c>
      <c r="AY665" s="13" t="s">
        <v>112</v>
      </c>
      <c r="BE665" s="134">
        <f t="shared" si="84"/>
        <v>20400</v>
      </c>
      <c r="BF665" s="134">
        <f t="shared" si="85"/>
        <v>0</v>
      </c>
      <c r="BG665" s="134">
        <f t="shared" si="86"/>
        <v>0</v>
      </c>
      <c r="BH665" s="134">
        <f t="shared" si="87"/>
        <v>0</v>
      </c>
      <c r="BI665" s="134">
        <f t="shared" si="88"/>
        <v>0</v>
      </c>
      <c r="BJ665" s="13" t="s">
        <v>76</v>
      </c>
      <c r="BK665" s="134">
        <f t="shared" si="89"/>
        <v>20400</v>
      </c>
      <c r="BL665" s="13" t="s">
        <v>118</v>
      </c>
      <c r="BM665" s="133" t="s">
        <v>2288</v>
      </c>
    </row>
    <row r="666" spans="2:65" s="1" customFormat="1" ht="37.9" customHeight="1">
      <c r="B666" s="122"/>
      <c r="C666" s="123" t="s">
        <v>2289</v>
      </c>
      <c r="D666" s="123" t="s">
        <v>113</v>
      </c>
      <c r="E666" s="124" t="s">
        <v>2290</v>
      </c>
      <c r="F666" s="125" t="s">
        <v>2291</v>
      </c>
      <c r="G666" s="126" t="s">
        <v>133</v>
      </c>
      <c r="H666" s="199">
        <v>2</v>
      </c>
      <c r="I666" s="128">
        <v>12500</v>
      </c>
      <c r="J666" s="128">
        <f t="shared" si="80"/>
        <v>25000</v>
      </c>
      <c r="K666" s="125" t="s">
        <v>117</v>
      </c>
      <c r="L666" s="25"/>
      <c r="M666" s="129" t="s">
        <v>1</v>
      </c>
      <c r="N666" s="130" t="s">
        <v>34</v>
      </c>
      <c r="O666" s="131">
        <v>0</v>
      </c>
      <c r="P666" s="131">
        <f t="shared" si="81"/>
        <v>0</v>
      </c>
      <c r="Q666" s="131">
        <v>0</v>
      </c>
      <c r="R666" s="131">
        <f t="shared" si="82"/>
        <v>0</v>
      </c>
      <c r="S666" s="131">
        <v>0</v>
      </c>
      <c r="T666" s="132">
        <f t="shared" si="83"/>
        <v>0</v>
      </c>
      <c r="AR666" s="133" t="s">
        <v>118</v>
      </c>
      <c r="AT666" s="133" t="s">
        <v>113</v>
      </c>
      <c r="AU666" s="133" t="s">
        <v>76</v>
      </c>
      <c r="AY666" s="13" t="s">
        <v>112</v>
      </c>
      <c r="BE666" s="134">
        <f t="shared" si="84"/>
        <v>25000</v>
      </c>
      <c r="BF666" s="134">
        <f t="shared" si="85"/>
        <v>0</v>
      </c>
      <c r="BG666" s="134">
        <f t="shared" si="86"/>
        <v>0</v>
      </c>
      <c r="BH666" s="134">
        <f t="shared" si="87"/>
        <v>0</v>
      </c>
      <c r="BI666" s="134">
        <f t="shared" si="88"/>
        <v>0</v>
      </c>
      <c r="BJ666" s="13" t="s">
        <v>76</v>
      </c>
      <c r="BK666" s="134">
        <f t="shared" si="89"/>
        <v>25000</v>
      </c>
      <c r="BL666" s="13" t="s">
        <v>118</v>
      </c>
      <c r="BM666" s="133" t="s">
        <v>2292</v>
      </c>
    </row>
    <row r="667" spans="2:65" s="1" customFormat="1" ht="37.9" customHeight="1">
      <c r="B667" s="122"/>
      <c r="C667" s="123" t="s">
        <v>2293</v>
      </c>
      <c r="D667" s="123" t="s">
        <v>113</v>
      </c>
      <c r="E667" s="124" t="s">
        <v>2294</v>
      </c>
      <c r="F667" s="125" t="s">
        <v>2295</v>
      </c>
      <c r="G667" s="126" t="s">
        <v>133</v>
      </c>
      <c r="H667" s="199">
        <v>2</v>
      </c>
      <c r="I667" s="128">
        <v>18700</v>
      </c>
      <c r="J667" s="128">
        <f t="shared" si="80"/>
        <v>37400</v>
      </c>
      <c r="K667" s="125" t="s">
        <v>117</v>
      </c>
      <c r="L667" s="25"/>
      <c r="M667" s="129" t="s">
        <v>1</v>
      </c>
      <c r="N667" s="130" t="s">
        <v>34</v>
      </c>
      <c r="O667" s="131">
        <v>0</v>
      </c>
      <c r="P667" s="131">
        <f t="shared" si="81"/>
        <v>0</v>
      </c>
      <c r="Q667" s="131">
        <v>0</v>
      </c>
      <c r="R667" s="131">
        <f t="shared" si="82"/>
        <v>0</v>
      </c>
      <c r="S667" s="131">
        <v>0</v>
      </c>
      <c r="T667" s="132">
        <f t="shared" si="83"/>
        <v>0</v>
      </c>
      <c r="AR667" s="133" t="s">
        <v>118</v>
      </c>
      <c r="AT667" s="133" t="s">
        <v>113</v>
      </c>
      <c r="AU667" s="133" t="s">
        <v>76</v>
      </c>
      <c r="AY667" s="13" t="s">
        <v>112</v>
      </c>
      <c r="BE667" s="134">
        <f t="shared" si="84"/>
        <v>37400</v>
      </c>
      <c r="BF667" s="134">
        <f t="shared" si="85"/>
        <v>0</v>
      </c>
      <c r="BG667" s="134">
        <f t="shared" si="86"/>
        <v>0</v>
      </c>
      <c r="BH667" s="134">
        <f t="shared" si="87"/>
        <v>0</v>
      </c>
      <c r="BI667" s="134">
        <f t="shared" si="88"/>
        <v>0</v>
      </c>
      <c r="BJ667" s="13" t="s">
        <v>76</v>
      </c>
      <c r="BK667" s="134">
        <f t="shared" si="89"/>
        <v>37400</v>
      </c>
      <c r="BL667" s="13" t="s">
        <v>118</v>
      </c>
      <c r="BM667" s="133" t="s">
        <v>2296</v>
      </c>
    </row>
    <row r="668" spans="2:65" s="1" customFormat="1" ht="33" customHeight="1">
      <c r="B668" s="122"/>
      <c r="C668" s="123" t="s">
        <v>2297</v>
      </c>
      <c r="D668" s="123" t="s">
        <v>113</v>
      </c>
      <c r="E668" s="124" t="s">
        <v>2298</v>
      </c>
      <c r="F668" s="125" t="s">
        <v>2299</v>
      </c>
      <c r="G668" s="126" t="s">
        <v>133</v>
      </c>
      <c r="H668" s="199">
        <v>2</v>
      </c>
      <c r="I668" s="128">
        <v>7830</v>
      </c>
      <c r="J668" s="128">
        <f t="shared" si="80"/>
        <v>15660</v>
      </c>
      <c r="K668" s="125" t="s">
        <v>117</v>
      </c>
      <c r="L668" s="25"/>
      <c r="M668" s="129" t="s">
        <v>1</v>
      </c>
      <c r="N668" s="130" t="s">
        <v>34</v>
      </c>
      <c r="O668" s="131">
        <v>0</v>
      </c>
      <c r="P668" s="131">
        <f t="shared" si="81"/>
        <v>0</v>
      </c>
      <c r="Q668" s="131">
        <v>0</v>
      </c>
      <c r="R668" s="131">
        <f t="shared" si="82"/>
        <v>0</v>
      </c>
      <c r="S668" s="131">
        <v>0</v>
      </c>
      <c r="T668" s="132">
        <f t="shared" si="83"/>
        <v>0</v>
      </c>
      <c r="AR668" s="133" t="s">
        <v>118</v>
      </c>
      <c r="AT668" s="133" t="s">
        <v>113</v>
      </c>
      <c r="AU668" s="133" t="s">
        <v>76</v>
      </c>
      <c r="AY668" s="13" t="s">
        <v>112</v>
      </c>
      <c r="BE668" s="134">
        <f t="shared" si="84"/>
        <v>15660</v>
      </c>
      <c r="BF668" s="134">
        <f t="shared" si="85"/>
        <v>0</v>
      </c>
      <c r="BG668" s="134">
        <f t="shared" si="86"/>
        <v>0</v>
      </c>
      <c r="BH668" s="134">
        <f t="shared" si="87"/>
        <v>0</v>
      </c>
      <c r="BI668" s="134">
        <f t="shared" si="88"/>
        <v>0</v>
      </c>
      <c r="BJ668" s="13" t="s">
        <v>76</v>
      </c>
      <c r="BK668" s="134">
        <f t="shared" si="89"/>
        <v>15660</v>
      </c>
      <c r="BL668" s="13" t="s">
        <v>118</v>
      </c>
      <c r="BM668" s="133" t="s">
        <v>2300</v>
      </c>
    </row>
    <row r="669" spans="2:65" s="1" customFormat="1" ht="49.15" customHeight="1">
      <c r="B669" s="122"/>
      <c r="C669" s="123" t="s">
        <v>2301</v>
      </c>
      <c r="D669" s="123" t="s">
        <v>113</v>
      </c>
      <c r="E669" s="124" t="s">
        <v>2302</v>
      </c>
      <c r="F669" s="125" t="s">
        <v>2303</v>
      </c>
      <c r="G669" s="126" t="s">
        <v>133</v>
      </c>
      <c r="H669" s="199">
        <v>2</v>
      </c>
      <c r="I669" s="128">
        <v>10200</v>
      </c>
      <c r="J669" s="128">
        <f t="shared" si="80"/>
        <v>20400</v>
      </c>
      <c r="K669" s="125" t="s">
        <v>117</v>
      </c>
      <c r="L669" s="25"/>
      <c r="M669" s="129" t="s">
        <v>1</v>
      </c>
      <c r="N669" s="130" t="s">
        <v>34</v>
      </c>
      <c r="O669" s="131">
        <v>0</v>
      </c>
      <c r="P669" s="131">
        <f t="shared" si="81"/>
        <v>0</v>
      </c>
      <c r="Q669" s="131">
        <v>0</v>
      </c>
      <c r="R669" s="131">
        <f t="shared" si="82"/>
        <v>0</v>
      </c>
      <c r="S669" s="131">
        <v>0</v>
      </c>
      <c r="T669" s="132">
        <f t="shared" si="83"/>
        <v>0</v>
      </c>
      <c r="AR669" s="133" t="s">
        <v>118</v>
      </c>
      <c r="AT669" s="133" t="s">
        <v>113</v>
      </c>
      <c r="AU669" s="133" t="s">
        <v>76</v>
      </c>
      <c r="AY669" s="13" t="s">
        <v>112</v>
      </c>
      <c r="BE669" s="134">
        <f t="shared" si="84"/>
        <v>20400</v>
      </c>
      <c r="BF669" s="134">
        <f t="shared" si="85"/>
        <v>0</v>
      </c>
      <c r="BG669" s="134">
        <f t="shared" si="86"/>
        <v>0</v>
      </c>
      <c r="BH669" s="134">
        <f t="shared" si="87"/>
        <v>0</v>
      </c>
      <c r="BI669" s="134">
        <f t="shared" si="88"/>
        <v>0</v>
      </c>
      <c r="BJ669" s="13" t="s">
        <v>76</v>
      </c>
      <c r="BK669" s="134">
        <f t="shared" si="89"/>
        <v>20400</v>
      </c>
      <c r="BL669" s="13" t="s">
        <v>118</v>
      </c>
      <c r="BM669" s="133" t="s">
        <v>2304</v>
      </c>
    </row>
    <row r="670" spans="2:65" s="1" customFormat="1" ht="55.5" customHeight="1">
      <c r="B670" s="122"/>
      <c r="C670" s="123" t="s">
        <v>2305</v>
      </c>
      <c r="D670" s="123" t="s">
        <v>113</v>
      </c>
      <c r="E670" s="124" t="s">
        <v>2306</v>
      </c>
      <c r="F670" s="125" t="s">
        <v>2307</v>
      </c>
      <c r="G670" s="126" t="s">
        <v>133</v>
      </c>
      <c r="H670" s="199">
        <v>2</v>
      </c>
      <c r="I670" s="128">
        <v>12500</v>
      </c>
      <c r="J670" s="128">
        <f t="shared" si="80"/>
        <v>25000</v>
      </c>
      <c r="K670" s="125" t="s">
        <v>117</v>
      </c>
      <c r="L670" s="25"/>
      <c r="M670" s="129" t="s">
        <v>1</v>
      </c>
      <c r="N670" s="130" t="s">
        <v>34</v>
      </c>
      <c r="O670" s="131">
        <v>0</v>
      </c>
      <c r="P670" s="131">
        <f t="shared" si="81"/>
        <v>0</v>
      </c>
      <c r="Q670" s="131">
        <v>0</v>
      </c>
      <c r="R670" s="131">
        <f t="shared" si="82"/>
        <v>0</v>
      </c>
      <c r="S670" s="131">
        <v>0</v>
      </c>
      <c r="T670" s="132">
        <f t="shared" si="83"/>
        <v>0</v>
      </c>
      <c r="AR670" s="133" t="s">
        <v>118</v>
      </c>
      <c r="AT670" s="133" t="s">
        <v>113</v>
      </c>
      <c r="AU670" s="133" t="s">
        <v>76</v>
      </c>
      <c r="AY670" s="13" t="s">
        <v>112</v>
      </c>
      <c r="BE670" s="134">
        <f t="shared" si="84"/>
        <v>25000</v>
      </c>
      <c r="BF670" s="134">
        <f t="shared" si="85"/>
        <v>0</v>
      </c>
      <c r="BG670" s="134">
        <f t="shared" si="86"/>
        <v>0</v>
      </c>
      <c r="BH670" s="134">
        <f t="shared" si="87"/>
        <v>0</v>
      </c>
      <c r="BI670" s="134">
        <f t="shared" si="88"/>
        <v>0</v>
      </c>
      <c r="BJ670" s="13" t="s">
        <v>76</v>
      </c>
      <c r="BK670" s="134">
        <f t="shared" si="89"/>
        <v>25000</v>
      </c>
      <c r="BL670" s="13" t="s">
        <v>118</v>
      </c>
      <c r="BM670" s="133" t="s">
        <v>2308</v>
      </c>
    </row>
    <row r="671" spans="2:65" s="1" customFormat="1" ht="55.5" customHeight="1">
      <c r="B671" s="122"/>
      <c r="C671" s="123" t="s">
        <v>2309</v>
      </c>
      <c r="D671" s="123" t="s">
        <v>113</v>
      </c>
      <c r="E671" s="124" t="s">
        <v>2310</v>
      </c>
      <c r="F671" s="125" t="s">
        <v>2311</v>
      </c>
      <c r="G671" s="126" t="s">
        <v>133</v>
      </c>
      <c r="H671" s="199">
        <v>2</v>
      </c>
      <c r="I671" s="128">
        <v>18700</v>
      </c>
      <c r="J671" s="128">
        <f t="shared" si="80"/>
        <v>37400</v>
      </c>
      <c r="K671" s="125" t="s">
        <v>117</v>
      </c>
      <c r="L671" s="25"/>
      <c r="M671" s="129" t="s">
        <v>1</v>
      </c>
      <c r="N671" s="130" t="s">
        <v>34</v>
      </c>
      <c r="O671" s="131">
        <v>0</v>
      </c>
      <c r="P671" s="131">
        <f t="shared" si="81"/>
        <v>0</v>
      </c>
      <c r="Q671" s="131">
        <v>0</v>
      </c>
      <c r="R671" s="131">
        <f t="shared" si="82"/>
        <v>0</v>
      </c>
      <c r="S671" s="131">
        <v>0</v>
      </c>
      <c r="T671" s="132">
        <f t="shared" si="83"/>
        <v>0</v>
      </c>
      <c r="AR671" s="133" t="s">
        <v>118</v>
      </c>
      <c r="AT671" s="133" t="s">
        <v>113</v>
      </c>
      <c r="AU671" s="133" t="s">
        <v>76</v>
      </c>
      <c r="AY671" s="13" t="s">
        <v>112</v>
      </c>
      <c r="BE671" s="134">
        <f t="shared" si="84"/>
        <v>37400</v>
      </c>
      <c r="BF671" s="134">
        <f t="shared" si="85"/>
        <v>0</v>
      </c>
      <c r="BG671" s="134">
        <f t="shared" si="86"/>
        <v>0</v>
      </c>
      <c r="BH671" s="134">
        <f t="shared" si="87"/>
        <v>0</v>
      </c>
      <c r="BI671" s="134">
        <f t="shared" si="88"/>
        <v>0</v>
      </c>
      <c r="BJ671" s="13" t="s">
        <v>76</v>
      </c>
      <c r="BK671" s="134">
        <f t="shared" si="89"/>
        <v>37400</v>
      </c>
      <c r="BL671" s="13" t="s">
        <v>118</v>
      </c>
      <c r="BM671" s="133" t="s">
        <v>2312</v>
      </c>
    </row>
    <row r="672" spans="2:65" s="1" customFormat="1" ht="49.15" customHeight="1">
      <c r="B672" s="122"/>
      <c r="C672" s="123" t="s">
        <v>2313</v>
      </c>
      <c r="D672" s="123" t="s">
        <v>113</v>
      </c>
      <c r="E672" s="124" t="s">
        <v>2314</v>
      </c>
      <c r="F672" s="125" t="s">
        <v>2315</v>
      </c>
      <c r="G672" s="126" t="s">
        <v>133</v>
      </c>
      <c r="H672" s="199">
        <v>2</v>
      </c>
      <c r="I672" s="128">
        <v>7830</v>
      </c>
      <c r="J672" s="128">
        <f t="shared" si="80"/>
        <v>15660</v>
      </c>
      <c r="K672" s="125" t="s">
        <v>117</v>
      </c>
      <c r="L672" s="25"/>
      <c r="M672" s="129" t="s">
        <v>1</v>
      </c>
      <c r="N672" s="130" t="s">
        <v>34</v>
      </c>
      <c r="O672" s="131">
        <v>0</v>
      </c>
      <c r="P672" s="131">
        <f t="shared" si="81"/>
        <v>0</v>
      </c>
      <c r="Q672" s="131">
        <v>0</v>
      </c>
      <c r="R672" s="131">
        <f t="shared" si="82"/>
        <v>0</v>
      </c>
      <c r="S672" s="131">
        <v>0</v>
      </c>
      <c r="T672" s="132">
        <f t="shared" si="83"/>
        <v>0</v>
      </c>
      <c r="AR672" s="133" t="s">
        <v>118</v>
      </c>
      <c r="AT672" s="133" t="s">
        <v>113</v>
      </c>
      <c r="AU672" s="133" t="s">
        <v>76</v>
      </c>
      <c r="AY672" s="13" t="s">
        <v>112</v>
      </c>
      <c r="BE672" s="134">
        <f t="shared" si="84"/>
        <v>15660</v>
      </c>
      <c r="BF672" s="134">
        <f t="shared" si="85"/>
        <v>0</v>
      </c>
      <c r="BG672" s="134">
        <f t="shared" si="86"/>
        <v>0</v>
      </c>
      <c r="BH672" s="134">
        <f t="shared" si="87"/>
        <v>0</v>
      </c>
      <c r="BI672" s="134">
        <f t="shared" si="88"/>
        <v>0</v>
      </c>
      <c r="BJ672" s="13" t="s">
        <v>76</v>
      </c>
      <c r="BK672" s="134">
        <f t="shared" si="89"/>
        <v>15660</v>
      </c>
      <c r="BL672" s="13" t="s">
        <v>118</v>
      </c>
      <c r="BM672" s="133" t="s">
        <v>2316</v>
      </c>
    </row>
    <row r="673" spans="2:65" s="1" customFormat="1" ht="24.2" customHeight="1">
      <c r="B673" s="122"/>
      <c r="C673" s="123" t="s">
        <v>2317</v>
      </c>
      <c r="D673" s="123" t="s">
        <v>113</v>
      </c>
      <c r="E673" s="124" t="s">
        <v>2318</v>
      </c>
      <c r="F673" s="125" t="s">
        <v>2319</v>
      </c>
      <c r="G673" s="126" t="s">
        <v>133</v>
      </c>
      <c r="H673" s="199">
        <v>2</v>
      </c>
      <c r="I673" s="128">
        <v>470</v>
      </c>
      <c r="J673" s="128">
        <f t="shared" si="80"/>
        <v>940</v>
      </c>
      <c r="K673" s="125" t="s">
        <v>117</v>
      </c>
      <c r="L673" s="25"/>
      <c r="M673" s="129" t="s">
        <v>1</v>
      </c>
      <c r="N673" s="130" t="s">
        <v>34</v>
      </c>
      <c r="O673" s="131">
        <v>0</v>
      </c>
      <c r="P673" s="131">
        <f t="shared" si="81"/>
        <v>0</v>
      </c>
      <c r="Q673" s="131">
        <v>0</v>
      </c>
      <c r="R673" s="131">
        <f t="shared" si="82"/>
        <v>0</v>
      </c>
      <c r="S673" s="131">
        <v>0</v>
      </c>
      <c r="T673" s="132">
        <f t="shared" si="83"/>
        <v>0</v>
      </c>
      <c r="AR673" s="133" t="s">
        <v>118</v>
      </c>
      <c r="AT673" s="133" t="s">
        <v>113</v>
      </c>
      <c r="AU673" s="133" t="s">
        <v>76</v>
      </c>
      <c r="AY673" s="13" t="s">
        <v>112</v>
      </c>
      <c r="BE673" s="134">
        <f t="shared" si="84"/>
        <v>940</v>
      </c>
      <c r="BF673" s="134">
        <f t="shared" si="85"/>
        <v>0</v>
      </c>
      <c r="BG673" s="134">
        <f t="shared" si="86"/>
        <v>0</v>
      </c>
      <c r="BH673" s="134">
        <f t="shared" si="87"/>
        <v>0</v>
      </c>
      <c r="BI673" s="134">
        <f t="shared" si="88"/>
        <v>0</v>
      </c>
      <c r="BJ673" s="13" t="s">
        <v>76</v>
      </c>
      <c r="BK673" s="134">
        <f t="shared" si="89"/>
        <v>940</v>
      </c>
      <c r="BL673" s="13" t="s">
        <v>118</v>
      </c>
      <c r="BM673" s="133" t="s">
        <v>2320</v>
      </c>
    </row>
    <row r="674" spans="2:65" s="1" customFormat="1" ht="37.9" customHeight="1">
      <c r="B674" s="122"/>
      <c r="C674" s="123" t="s">
        <v>2321</v>
      </c>
      <c r="D674" s="123" t="s">
        <v>113</v>
      </c>
      <c r="E674" s="124" t="s">
        <v>2322</v>
      </c>
      <c r="F674" s="125" t="s">
        <v>2323</v>
      </c>
      <c r="G674" s="126" t="s">
        <v>133</v>
      </c>
      <c r="H674" s="199">
        <v>2</v>
      </c>
      <c r="I674" s="128">
        <v>506</v>
      </c>
      <c r="J674" s="128">
        <f t="shared" si="80"/>
        <v>1012</v>
      </c>
      <c r="K674" s="125" t="s">
        <v>117</v>
      </c>
      <c r="L674" s="25"/>
      <c r="M674" s="129" t="s">
        <v>1</v>
      </c>
      <c r="N674" s="130" t="s">
        <v>34</v>
      </c>
      <c r="O674" s="131">
        <v>0</v>
      </c>
      <c r="P674" s="131">
        <f t="shared" si="81"/>
        <v>0</v>
      </c>
      <c r="Q674" s="131">
        <v>0</v>
      </c>
      <c r="R674" s="131">
        <f t="shared" si="82"/>
        <v>0</v>
      </c>
      <c r="S674" s="131">
        <v>0</v>
      </c>
      <c r="T674" s="132">
        <f t="shared" si="83"/>
        <v>0</v>
      </c>
      <c r="AR674" s="133" t="s">
        <v>118</v>
      </c>
      <c r="AT674" s="133" t="s">
        <v>113</v>
      </c>
      <c r="AU674" s="133" t="s">
        <v>76</v>
      </c>
      <c r="AY674" s="13" t="s">
        <v>112</v>
      </c>
      <c r="BE674" s="134">
        <f t="shared" si="84"/>
        <v>1012</v>
      </c>
      <c r="BF674" s="134">
        <f t="shared" si="85"/>
        <v>0</v>
      </c>
      <c r="BG674" s="134">
        <f t="shared" si="86"/>
        <v>0</v>
      </c>
      <c r="BH674" s="134">
        <f t="shared" si="87"/>
        <v>0</v>
      </c>
      <c r="BI674" s="134">
        <f t="shared" si="88"/>
        <v>0</v>
      </c>
      <c r="BJ674" s="13" t="s">
        <v>76</v>
      </c>
      <c r="BK674" s="134">
        <f t="shared" si="89"/>
        <v>1012</v>
      </c>
      <c r="BL674" s="13" t="s">
        <v>118</v>
      </c>
      <c r="BM674" s="133" t="s">
        <v>2324</v>
      </c>
    </row>
    <row r="675" spans="2:65" s="1" customFormat="1" ht="24.2" customHeight="1">
      <c r="B675" s="122"/>
      <c r="C675" s="123" t="s">
        <v>2325</v>
      </c>
      <c r="D675" s="123" t="s">
        <v>113</v>
      </c>
      <c r="E675" s="124" t="s">
        <v>2326</v>
      </c>
      <c r="F675" s="125" t="s">
        <v>2327</v>
      </c>
      <c r="G675" s="126" t="s">
        <v>133</v>
      </c>
      <c r="H675" s="199">
        <v>2</v>
      </c>
      <c r="I675" s="128">
        <v>1850</v>
      </c>
      <c r="J675" s="128">
        <f t="shared" si="80"/>
        <v>3700</v>
      </c>
      <c r="K675" s="125" t="s">
        <v>117</v>
      </c>
      <c r="L675" s="25"/>
      <c r="M675" s="129" t="s">
        <v>1</v>
      </c>
      <c r="N675" s="130" t="s">
        <v>34</v>
      </c>
      <c r="O675" s="131">
        <v>0</v>
      </c>
      <c r="P675" s="131">
        <f t="shared" si="81"/>
        <v>0</v>
      </c>
      <c r="Q675" s="131">
        <v>0</v>
      </c>
      <c r="R675" s="131">
        <f t="shared" si="82"/>
        <v>0</v>
      </c>
      <c r="S675" s="131">
        <v>0</v>
      </c>
      <c r="T675" s="132">
        <f t="shared" si="83"/>
        <v>0</v>
      </c>
      <c r="AR675" s="133" t="s">
        <v>118</v>
      </c>
      <c r="AT675" s="133" t="s">
        <v>113</v>
      </c>
      <c r="AU675" s="133" t="s">
        <v>76</v>
      </c>
      <c r="AY675" s="13" t="s">
        <v>112</v>
      </c>
      <c r="BE675" s="134">
        <f t="shared" si="84"/>
        <v>3700</v>
      </c>
      <c r="BF675" s="134">
        <f t="shared" si="85"/>
        <v>0</v>
      </c>
      <c r="BG675" s="134">
        <f t="shared" si="86"/>
        <v>0</v>
      </c>
      <c r="BH675" s="134">
        <f t="shared" si="87"/>
        <v>0</v>
      </c>
      <c r="BI675" s="134">
        <f t="shared" si="88"/>
        <v>0</v>
      </c>
      <c r="BJ675" s="13" t="s">
        <v>76</v>
      </c>
      <c r="BK675" s="134">
        <f t="shared" si="89"/>
        <v>3700</v>
      </c>
      <c r="BL675" s="13" t="s">
        <v>118</v>
      </c>
      <c r="BM675" s="133" t="s">
        <v>2328</v>
      </c>
    </row>
    <row r="676" spans="2:65" s="1" customFormat="1" ht="24.2" customHeight="1">
      <c r="B676" s="122"/>
      <c r="C676" s="123" t="s">
        <v>2329</v>
      </c>
      <c r="D676" s="123" t="s">
        <v>113</v>
      </c>
      <c r="E676" s="124" t="s">
        <v>2330</v>
      </c>
      <c r="F676" s="125" t="s">
        <v>2331</v>
      </c>
      <c r="G676" s="126" t="s">
        <v>133</v>
      </c>
      <c r="H676" s="199">
        <v>2</v>
      </c>
      <c r="I676" s="128">
        <v>723</v>
      </c>
      <c r="J676" s="128">
        <f t="shared" si="80"/>
        <v>1446</v>
      </c>
      <c r="K676" s="125" t="s">
        <v>117</v>
      </c>
      <c r="L676" s="25"/>
      <c r="M676" s="129" t="s">
        <v>1</v>
      </c>
      <c r="N676" s="130" t="s">
        <v>34</v>
      </c>
      <c r="O676" s="131">
        <v>0</v>
      </c>
      <c r="P676" s="131">
        <f t="shared" si="81"/>
        <v>0</v>
      </c>
      <c r="Q676" s="131">
        <v>0</v>
      </c>
      <c r="R676" s="131">
        <f t="shared" si="82"/>
        <v>0</v>
      </c>
      <c r="S676" s="131">
        <v>0</v>
      </c>
      <c r="T676" s="132">
        <f t="shared" si="83"/>
        <v>0</v>
      </c>
      <c r="AR676" s="133" t="s">
        <v>118</v>
      </c>
      <c r="AT676" s="133" t="s">
        <v>113</v>
      </c>
      <c r="AU676" s="133" t="s">
        <v>76</v>
      </c>
      <c r="AY676" s="13" t="s">
        <v>112</v>
      </c>
      <c r="BE676" s="134">
        <f t="shared" si="84"/>
        <v>1446</v>
      </c>
      <c r="BF676" s="134">
        <f t="shared" si="85"/>
        <v>0</v>
      </c>
      <c r="BG676" s="134">
        <f t="shared" si="86"/>
        <v>0</v>
      </c>
      <c r="BH676" s="134">
        <f t="shared" si="87"/>
        <v>0</v>
      </c>
      <c r="BI676" s="134">
        <f t="shared" si="88"/>
        <v>0</v>
      </c>
      <c r="BJ676" s="13" t="s">
        <v>76</v>
      </c>
      <c r="BK676" s="134">
        <f t="shared" si="89"/>
        <v>1446</v>
      </c>
      <c r="BL676" s="13" t="s">
        <v>118</v>
      </c>
      <c r="BM676" s="133" t="s">
        <v>2332</v>
      </c>
    </row>
    <row r="677" spans="2:65" s="1" customFormat="1" ht="16.5" customHeight="1">
      <c r="B677" s="122"/>
      <c r="C677" s="123" t="s">
        <v>2333</v>
      </c>
      <c r="D677" s="123" t="s">
        <v>113</v>
      </c>
      <c r="E677" s="124" t="s">
        <v>2334</v>
      </c>
      <c r="F677" s="125" t="s">
        <v>2335</v>
      </c>
      <c r="G677" s="126" t="s">
        <v>133</v>
      </c>
      <c r="H677" s="199">
        <v>2</v>
      </c>
      <c r="I677" s="128">
        <v>723</v>
      </c>
      <c r="J677" s="128">
        <f t="shared" si="80"/>
        <v>1446</v>
      </c>
      <c r="K677" s="125" t="s">
        <v>117</v>
      </c>
      <c r="L677" s="25"/>
      <c r="M677" s="129" t="s">
        <v>1</v>
      </c>
      <c r="N677" s="130" t="s">
        <v>34</v>
      </c>
      <c r="O677" s="131">
        <v>0</v>
      </c>
      <c r="P677" s="131">
        <f t="shared" si="81"/>
        <v>0</v>
      </c>
      <c r="Q677" s="131">
        <v>0</v>
      </c>
      <c r="R677" s="131">
        <f t="shared" si="82"/>
        <v>0</v>
      </c>
      <c r="S677" s="131">
        <v>0</v>
      </c>
      <c r="T677" s="132">
        <f t="shared" si="83"/>
        <v>0</v>
      </c>
      <c r="AR677" s="133" t="s">
        <v>118</v>
      </c>
      <c r="AT677" s="133" t="s">
        <v>113</v>
      </c>
      <c r="AU677" s="133" t="s">
        <v>76</v>
      </c>
      <c r="AY677" s="13" t="s">
        <v>112</v>
      </c>
      <c r="BE677" s="134">
        <f t="shared" si="84"/>
        <v>1446</v>
      </c>
      <c r="BF677" s="134">
        <f t="shared" si="85"/>
        <v>0</v>
      </c>
      <c r="BG677" s="134">
        <f t="shared" si="86"/>
        <v>0</v>
      </c>
      <c r="BH677" s="134">
        <f t="shared" si="87"/>
        <v>0</v>
      </c>
      <c r="BI677" s="134">
        <f t="shared" si="88"/>
        <v>0</v>
      </c>
      <c r="BJ677" s="13" t="s">
        <v>76</v>
      </c>
      <c r="BK677" s="134">
        <f t="shared" si="89"/>
        <v>1446</v>
      </c>
      <c r="BL677" s="13" t="s">
        <v>118</v>
      </c>
      <c r="BM677" s="133" t="s">
        <v>2336</v>
      </c>
    </row>
    <row r="678" spans="2:65" s="1" customFormat="1" ht="24.2" customHeight="1">
      <c r="B678" s="122"/>
      <c r="C678" s="123" t="s">
        <v>2337</v>
      </c>
      <c r="D678" s="123" t="s">
        <v>113</v>
      </c>
      <c r="E678" s="124" t="s">
        <v>2338</v>
      </c>
      <c r="F678" s="125" t="s">
        <v>2339</v>
      </c>
      <c r="G678" s="126" t="s">
        <v>133</v>
      </c>
      <c r="H678" s="199">
        <v>2</v>
      </c>
      <c r="I678" s="128">
        <v>723</v>
      </c>
      <c r="J678" s="128">
        <f t="shared" si="80"/>
        <v>1446</v>
      </c>
      <c r="K678" s="125" t="s">
        <v>117</v>
      </c>
      <c r="L678" s="25"/>
      <c r="M678" s="129" t="s">
        <v>1</v>
      </c>
      <c r="N678" s="130" t="s">
        <v>34</v>
      </c>
      <c r="O678" s="131">
        <v>0</v>
      </c>
      <c r="P678" s="131">
        <f t="shared" si="81"/>
        <v>0</v>
      </c>
      <c r="Q678" s="131">
        <v>0</v>
      </c>
      <c r="R678" s="131">
        <f t="shared" si="82"/>
        <v>0</v>
      </c>
      <c r="S678" s="131">
        <v>0</v>
      </c>
      <c r="T678" s="132">
        <f t="shared" si="83"/>
        <v>0</v>
      </c>
      <c r="AR678" s="133" t="s">
        <v>118</v>
      </c>
      <c r="AT678" s="133" t="s">
        <v>113</v>
      </c>
      <c r="AU678" s="133" t="s">
        <v>76</v>
      </c>
      <c r="AY678" s="13" t="s">
        <v>112</v>
      </c>
      <c r="BE678" s="134">
        <f t="shared" si="84"/>
        <v>1446</v>
      </c>
      <c r="BF678" s="134">
        <f t="shared" si="85"/>
        <v>0</v>
      </c>
      <c r="BG678" s="134">
        <f t="shared" si="86"/>
        <v>0</v>
      </c>
      <c r="BH678" s="134">
        <f t="shared" si="87"/>
        <v>0</v>
      </c>
      <c r="BI678" s="134">
        <f t="shared" si="88"/>
        <v>0</v>
      </c>
      <c r="BJ678" s="13" t="s">
        <v>76</v>
      </c>
      <c r="BK678" s="134">
        <f t="shared" si="89"/>
        <v>1446</v>
      </c>
      <c r="BL678" s="13" t="s">
        <v>118</v>
      </c>
      <c r="BM678" s="133" t="s">
        <v>2340</v>
      </c>
    </row>
    <row r="679" spans="2:65" s="1" customFormat="1" ht="24.2" customHeight="1">
      <c r="B679" s="122"/>
      <c r="C679" s="123" t="s">
        <v>2341</v>
      </c>
      <c r="D679" s="123" t="s">
        <v>113</v>
      </c>
      <c r="E679" s="124" t="s">
        <v>2342</v>
      </c>
      <c r="F679" s="125" t="s">
        <v>2343</v>
      </c>
      <c r="G679" s="126" t="s">
        <v>133</v>
      </c>
      <c r="H679" s="199">
        <v>2</v>
      </c>
      <c r="I679" s="128">
        <v>217</v>
      </c>
      <c r="J679" s="128">
        <f t="shared" si="80"/>
        <v>434</v>
      </c>
      <c r="K679" s="125" t="s">
        <v>117</v>
      </c>
      <c r="L679" s="25"/>
      <c r="M679" s="129" t="s">
        <v>1</v>
      </c>
      <c r="N679" s="130" t="s">
        <v>34</v>
      </c>
      <c r="O679" s="131">
        <v>0</v>
      </c>
      <c r="P679" s="131">
        <f t="shared" si="81"/>
        <v>0</v>
      </c>
      <c r="Q679" s="131">
        <v>0</v>
      </c>
      <c r="R679" s="131">
        <f t="shared" si="82"/>
        <v>0</v>
      </c>
      <c r="S679" s="131">
        <v>0</v>
      </c>
      <c r="T679" s="132">
        <f t="shared" si="83"/>
        <v>0</v>
      </c>
      <c r="AR679" s="133" t="s">
        <v>118</v>
      </c>
      <c r="AT679" s="133" t="s">
        <v>113</v>
      </c>
      <c r="AU679" s="133" t="s">
        <v>76</v>
      </c>
      <c r="AY679" s="13" t="s">
        <v>112</v>
      </c>
      <c r="BE679" s="134">
        <f t="shared" si="84"/>
        <v>434</v>
      </c>
      <c r="BF679" s="134">
        <f t="shared" si="85"/>
        <v>0</v>
      </c>
      <c r="BG679" s="134">
        <f t="shared" si="86"/>
        <v>0</v>
      </c>
      <c r="BH679" s="134">
        <f t="shared" si="87"/>
        <v>0</v>
      </c>
      <c r="BI679" s="134">
        <f t="shared" si="88"/>
        <v>0</v>
      </c>
      <c r="BJ679" s="13" t="s">
        <v>76</v>
      </c>
      <c r="BK679" s="134">
        <f t="shared" si="89"/>
        <v>434</v>
      </c>
      <c r="BL679" s="13" t="s">
        <v>118</v>
      </c>
      <c r="BM679" s="133" t="s">
        <v>2344</v>
      </c>
    </row>
    <row r="680" spans="2:65" s="1" customFormat="1" ht="24.2" customHeight="1">
      <c r="B680" s="122"/>
      <c r="C680" s="123" t="s">
        <v>2345</v>
      </c>
      <c r="D680" s="123" t="s">
        <v>113</v>
      </c>
      <c r="E680" s="124" t="s">
        <v>2346</v>
      </c>
      <c r="F680" s="125" t="s">
        <v>2347</v>
      </c>
      <c r="G680" s="126" t="s">
        <v>133</v>
      </c>
      <c r="H680" s="199">
        <v>2</v>
      </c>
      <c r="I680" s="128">
        <v>84.3</v>
      </c>
      <c r="J680" s="128">
        <f t="shared" si="80"/>
        <v>168.6</v>
      </c>
      <c r="K680" s="125" t="s">
        <v>117</v>
      </c>
      <c r="L680" s="25"/>
      <c r="M680" s="129" t="s">
        <v>1</v>
      </c>
      <c r="N680" s="130" t="s">
        <v>34</v>
      </c>
      <c r="O680" s="131">
        <v>0</v>
      </c>
      <c r="P680" s="131">
        <f t="shared" si="81"/>
        <v>0</v>
      </c>
      <c r="Q680" s="131">
        <v>0</v>
      </c>
      <c r="R680" s="131">
        <f t="shared" si="82"/>
        <v>0</v>
      </c>
      <c r="S680" s="131">
        <v>0</v>
      </c>
      <c r="T680" s="132">
        <f t="shared" si="83"/>
        <v>0</v>
      </c>
      <c r="AR680" s="133" t="s">
        <v>118</v>
      </c>
      <c r="AT680" s="133" t="s">
        <v>113</v>
      </c>
      <c r="AU680" s="133" t="s">
        <v>76</v>
      </c>
      <c r="AY680" s="13" t="s">
        <v>112</v>
      </c>
      <c r="BE680" s="134">
        <f t="shared" si="84"/>
        <v>168.6</v>
      </c>
      <c r="BF680" s="134">
        <f t="shared" si="85"/>
        <v>0</v>
      </c>
      <c r="BG680" s="134">
        <f t="shared" si="86"/>
        <v>0</v>
      </c>
      <c r="BH680" s="134">
        <f t="shared" si="87"/>
        <v>0</v>
      </c>
      <c r="BI680" s="134">
        <f t="shared" si="88"/>
        <v>0</v>
      </c>
      <c r="BJ680" s="13" t="s">
        <v>76</v>
      </c>
      <c r="BK680" s="134">
        <f t="shared" si="89"/>
        <v>168.6</v>
      </c>
      <c r="BL680" s="13" t="s">
        <v>118</v>
      </c>
      <c r="BM680" s="133" t="s">
        <v>2348</v>
      </c>
    </row>
    <row r="681" spans="2:65" s="1" customFormat="1" ht="24.2" customHeight="1">
      <c r="B681" s="122"/>
      <c r="C681" s="123" t="s">
        <v>2349</v>
      </c>
      <c r="D681" s="123" t="s">
        <v>113</v>
      </c>
      <c r="E681" s="124" t="s">
        <v>2350</v>
      </c>
      <c r="F681" s="125" t="s">
        <v>2351</v>
      </c>
      <c r="G681" s="126" t="s">
        <v>133</v>
      </c>
      <c r="H681" s="199">
        <v>2</v>
      </c>
      <c r="I681" s="128">
        <v>84.3</v>
      </c>
      <c r="J681" s="128">
        <f t="shared" si="80"/>
        <v>168.6</v>
      </c>
      <c r="K681" s="125" t="s">
        <v>117</v>
      </c>
      <c r="L681" s="25"/>
      <c r="M681" s="129" t="s">
        <v>1</v>
      </c>
      <c r="N681" s="130" t="s">
        <v>34</v>
      </c>
      <c r="O681" s="131">
        <v>0</v>
      </c>
      <c r="P681" s="131">
        <f t="shared" si="81"/>
        <v>0</v>
      </c>
      <c r="Q681" s="131">
        <v>0</v>
      </c>
      <c r="R681" s="131">
        <f t="shared" si="82"/>
        <v>0</v>
      </c>
      <c r="S681" s="131">
        <v>0</v>
      </c>
      <c r="T681" s="132">
        <f t="shared" si="83"/>
        <v>0</v>
      </c>
      <c r="AR681" s="133" t="s">
        <v>118</v>
      </c>
      <c r="AT681" s="133" t="s">
        <v>113</v>
      </c>
      <c r="AU681" s="133" t="s">
        <v>76</v>
      </c>
      <c r="AY681" s="13" t="s">
        <v>112</v>
      </c>
      <c r="BE681" s="134">
        <f t="shared" si="84"/>
        <v>168.6</v>
      </c>
      <c r="BF681" s="134">
        <f t="shared" si="85"/>
        <v>0</v>
      </c>
      <c r="BG681" s="134">
        <f t="shared" si="86"/>
        <v>0</v>
      </c>
      <c r="BH681" s="134">
        <f t="shared" si="87"/>
        <v>0</v>
      </c>
      <c r="BI681" s="134">
        <f t="shared" si="88"/>
        <v>0</v>
      </c>
      <c r="BJ681" s="13" t="s">
        <v>76</v>
      </c>
      <c r="BK681" s="134">
        <f t="shared" si="89"/>
        <v>168.6</v>
      </c>
      <c r="BL681" s="13" t="s">
        <v>118</v>
      </c>
      <c r="BM681" s="133" t="s">
        <v>2352</v>
      </c>
    </row>
    <row r="682" spans="2:65" s="1" customFormat="1" ht="24.2" customHeight="1">
      <c r="B682" s="122"/>
      <c r="C682" s="123" t="s">
        <v>2353</v>
      </c>
      <c r="D682" s="123" t="s">
        <v>113</v>
      </c>
      <c r="E682" s="124" t="s">
        <v>2354</v>
      </c>
      <c r="F682" s="125" t="s">
        <v>2355</v>
      </c>
      <c r="G682" s="126" t="s">
        <v>133</v>
      </c>
      <c r="H682" s="199">
        <v>2</v>
      </c>
      <c r="I682" s="128">
        <v>2930</v>
      </c>
      <c r="J682" s="128">
        <f t="shared" si="80"/>
        <v>5860</v>
      </c>
      <c r="K682" s="125" t="s">
        <v>117</v>
      </c>
      <c r="L682" s="25"/>
      <c r="M682" s="129" t="s">
        <v>1</v>
      </c>
      <c r="N682" s="130" t="s">
        <v>34</v>
      </c>
      <c r="O682" s="131">
        <v>0</v>
      </c>
      <c r="P682" s="131">
        <f t="shared" si="81"/>
        <v>0</v>
      </c>
      <c r="Q682" s="131">
        <v>0</v>
      </c>
      <c r="R682" s="131">
        <f t="shared" si="82"/>
        <v>0</v>
      </c>
      <c r="S682" s="131">
        <v>0</v>
      </c>
      <c r="T682" s="132">
        <f t="shared" si="83"/>
        <v>0</v>
      </c>
      <c r="AR682" s="133" t="s">
        <v>118</v>
      </c>
      <c r="AT682" s="133" t="s">
        <v>113</v>
      </c>
      <c r="AU682" s="133" t="s">
        <v>76</v>
      </c>
      <c r="AY682" s="13" t="s">
        <v>112</v>
      </c>
      <c r="BE682" s="134">
        <f t="shared" si="84"/>
        <v>5860</v>
      </c>
      <c r="BF682" s="134">
        <f t="shared" si="85"/>
        <v>0</v>
      </c>
      <c r="BG682" s="134">
        <f t="shared" si="86"/>
        <v>0</v>
      </c>
      <c r="BH682" s="134">
        <f t="shared" si="87"/>
        <v>0</v>
      </c>
      <c r="BI682" s="134">
        <f t="shared" si="88"/>
        <v>0</v>
      </c>
      <c r="BJ682" s="13" t="s">
        <v>76</v>
      </c>
      <c r="BK682" s="134">
        <f t="shared" si="89"/>
        <v>5860</v>
      </c>
      <c r="BL682" s="13" t="s">
        <v>118</v>
      </c>
      <c r="BM682" s="133" t="s">
        <v>2356</v>
      </c>
    </row>
    <row r="683" spans="2:65" s="1" customFormat="1" ht="16.5" customHeight="1">
      <c r="B683" s="122"/>
      <c r="C683" s="123" t="s">
        <v>2357</v>
      </c>
      <c r="D683" s="123" t="s">
        <v>113</v>
      </c>
      <c r="E683" s="124" t="s">
        <v>2358</v>
      </c>
      <c r="F683" s="125" t="s">
        <v>2359</v>
      </c>
      <c r="G683" s="126" t="s">
        <v>1274</v>
      </c>
      <c r="H683" s="199">
        <v>2</v>
      </c>
      <c r="I683" s="128">
        <v>916</v>
      </c>
      <c r="J683" s="128">
        <f t="shared" si="80"/>
        <v>1832</v>
      </c>
      <c r="K683" s="125" t="s">
        <v>117</v>
      </c>
      <c r="L683" s="25"/>
      <c r="M683" s="129" t="s">
        <v>1</v>
      </c>
      <c r="N683" s="130" t="s">
        <v>34</v>
      </c>
      <c r="O683" s="131">
        <v>0</v>
      </c>
      <c r="P683" s="131">
        <f t="shared" si="81"/>
        <v>0</v>
      </c>
      <c r="Q683" s="131">
        <v>0</v>
      </c>
      <c r="R683" s="131">
        <f t="shared" si="82"/>
        <v>0</v>
      </c>
      <c r="S683" s="131">
        <v>0</v>
      </c>
      <c r="T683" s="132">
        <f t="shared" si="83"/>
        <v>0</v>
      </c>
      <c r="AR683" s="133" t="s">
        <v>118</v>
      </c>
      <c r="AT683" s="133" t="s">
        <v>113</v>
      </c>
      <c r="AU683" s="133" t="s">
        <v>76</v>
      </c>
      <c r="AY683" s="13" t="s">
        <v>112</v>
      </c>
      <c r="BE683" s="134">
        <f t="shared" si="84"/>
        <v>1832</v>
      </c>
      <c r="BF683" s="134">
        <f t="shared" si="85"/>
        <v>0</v>
      </c>
      <c r="BG683" s="134">
        <f t="shared" si="86"/>
        <v>0</v>
      </c>
      <c r="BH683" s="134">
        <f t="shared" si="87"/>
        <v>0</v>
      </c>
      <c r="BI683" s="134">
        <f t="shared" si="88"/>
        <v>0</v>
      </c>
      <c r="BJ683" s="13" t="s">
        <v>76</v>
      </c>
      <c r="BK683" s="134">
        <f t="shared" si="89"/>
        <v>1832</v>
      </c>
      <c r="BL683" s="13" t="s">
        <v>118</v>
      </c>
      <c r="BM683" s="133" t="s">
        <v>2360</v>
      </c>
    </row>
    <row r="684" spans="2:65" s="1" customFormat="1" ht="24.2" customHeight="1">
      <c r="B684" s="122"/>
      <c r="C684" s="123" t="s">
        <v>2361</v>
      </c>
      <c r="D684" s="123" t="s">
        <v>113</v>
      </c>
      <c r="E684" s="124" t="s">
        <v>2362</v>
      </c>
      <c r="F684" s="125" t="s">
        <v>2363</v>
      </c>
      <c r="G684" s="126" t="s">
        <v>1274</v>
      </c>
      <c r="H684" s="199">
        <v>2</v>
      </c>
      <c r="I684" s="128">
        <v>916</v>
      </c>
      <c r="J684" s="128">
        <f t="shared" si="80"/>
        <v>1832</v>
      </c>
      <c r="K684" s="125" t="s">
        <v>117</v>
      </c>
      <c r="L684" s="25"/>
      <c r="M684" s="129" t="s">
        <v>1</v>
      </c>
      <c r="N684" s="130" t="s">
        <v>34</v>
      </c>
      <c r="O684" s="131">
        <v>0</v>
      </c>
      <c r="P684" s="131">
        <f t="shared" si="81"/>
        <v>0</v>
      </c>
      <c r="Q684" s="131">
        <v>0</v>
      </c>
      <c r="R684" s="131">
        <f t="shared" si="82"/>
        <v>0</v>
      </c>
      <c r="S684" s="131">
        <v>0</v>
      </c>
      <c r="T684" s="132">
        <f t="shared" si="83"/>
        <v>0</v>
      </c>
      <c r="AR684" s="133" t="s">
        <v>118</v>
      </c>
      <c r="AT684" s="133" t="s">
        <v>113</v>
      </c>
      <c r="AU684" s="133" t="s">
        <v>76</v>
      </c>
      <c r="AY684" s="13" t="s">
        <v>112</v>
      </c>
      <c r="BE684" s="134">
        <f t="shared" si="84"/>
        <v>1832</v>
      </c>
      <c r="BF684" s="134">
        <f t="shared" si="85"/>
        <v>0</v>
      </c>
      <c r="BG684" s="134">
        <f t="shared" si="86"/>
        <v>0</v>
      </c>
      <c r="BH684" s="134">
        <f t="shared" si="87"/>
        <v>0</v>
      </c>
      <c r="BI684" s="134">
        <f t="shared" si="88"/>
        <v>0</v>
      </c>
      <c r="BJ684" s="13" t="s">
        <v>76</v>
      </c>
      <c r="BK684" s="134">
        <f t="shared" si="89"/>
        <v>1832</v>
      </c>
      <c r="BL684" s="13" t="s">
        <v>118</v>
      </c>
      <c r="BM684" s="133" t="s">
        <v>2364</v>
      </c>
    </row>
    <row r="685" spans="2:65" s="1" customFormat="1" ht="16.5" customHeight="1">
      <c r="B685" s="122"/>
      <c r="C685" s="123" t="s">
        <v>2365</v>
      </c>
      <c r="D685" s="123" t="s">
        <v>113</v>
      </c>
      <c r="E685" s="124" t="s">
        <v>2366</v>
      </c>
      <c r="F685" s="125" t="s">
        <v>2367</v>
      </c>
      <c r="G685" s="126" t="s">
        <v>1274</v>
      </c>
      <c r="H685" s="199">
        <v>2</v>
      </c>
      <c r="I685" s="128">
        <v>1200</v>
      </c>
      <c r="J685" s="128">
        <f t="shared" si="80"/>
        <v>2400</v>
      </c>
      <c r="K685" s="125" t="s">
        <v>117</v>
      </c>
      <c r="L685" s="25"/>
      <c r="M685" s="129" t="s">
        <v>1</v>
      </c>
      <c r="N685" s="130" t="s">
        <v>34</v>
      </c>
      <c r="O685" s="131">
        <v>0</v>
      </c>
      <c r="P685" s="131">
        <f t="shared" si="81"/>
        <v>0</v>
      </c>
      <c r="Q685" s="131">
        <v>0</v>
      </c>
      <c r="R685" s="131">
        <f t="shared" si="82"/>
        <v>0</v>
      </c>
      <c r="S685" s="131">
        <v>0</v>
      </c>
      <c r="T685" s="132">
        <f t="shared" si="83"/>
        <v>0</v>
      </c>
      <c r="AR685" s="133" t="s">
        <v>118</v>
      </c>
      <c r="AT685" s="133" t="s">
        <v>113</v>
      </c>
      <c r="AU685" s="133" t="s">
        <v>76</v>
      </c>
      <c r="AY685" s="13" t="s">
        <v>112</v>
      </c>
      <c r="BE685" s="134">
        <f t="shared" si="84"/>
        <v>2400</v>
      </c>
      <c r="BF685" s="134">
        <f t="shared" si="85"/>
        <v>0</v>
      </c>
      <c r="BG685" s="134">
        <f t="shared" si="86"/>
        <v>0</v>
      </c>
      <c r="BH685" s="134">
        <f t="shared" si="87"/>
        <v>0</v>
      </c>
      <c r="BI685" s="134">
        <f t="shared" si="88"/>
        <v>0</v>
      </c>
      <c r="BJ685" s="13" t="s">
        <v>76</v>
      </c>
      <c r="BK685" s="134">
        <f t="shared" si="89"/>
        <v>2400</v>
      </c>
      <c r="BL685" s="13" t="s">
        <v>118</v>
      </c>
      <c r="BM685" s="133" t="s">
        <v>2368</v>
      </c>
    </row>
    <row r="686" spans="2:65" s="1" customFormat="1" ht="24.2" customHeight="1">
      <c r="B686" s="122"/>
      <c r="C686" s="123" t="s">
        <v>2369</v>
      </c>
      <c r="D686" s="123" t="s">
        <v>113</v>
      </c>
      <c r="E686" s="124" t="s">
        <v>2370</v>
      </c>
      <c r="F686" s="125" t="s">
        <v>2371</v>
      </c>
      <c r="G686" s="126" t="s">
        <v>133</v>
      </c>
      <c r="H686" s="199">
        <v>2</v>
      </c>
      <c r="I686" s="128">
        <v>153</v>
      </c>
      <c r="J686" s="128">
        <f t="shared" si="80"/>
        <v>306</v>
      </c>
      <c r="K686" s="125" t="s">
        <v>117</v>
      </c>
      <c r="L686" s="25"/>
      <c r="M686" s="129" t="s">
        <v>1</v>
      </c>
      <c r="N686" s="130" t="s">
        <v>34</v>
      </c>
      <c r="O686" s="131">
        <v>0</v>
      </c>
      <c r="P686" s="131">
        <f t="shared" si="81"/>
        <v>0</v>
      </c>
      <c r="Q686" s="131">
        <v>0</v>
      </c>
      <c r="R686" s="131">
        <f t="shared" si="82"/>
        <v>0</v>
      </c>
      <c r="S686" s="131">
        <v>0</v>
      </c>
      <c r="T686" s="132">
        <f t="shared" si="83"/>
        <v>0</v>
      </c>
      <c r="AR686" s="133" t="s">
        <v>118</v>
      </c>
      <c r="AT686" s="133" t="s">
        <v>113</v>
      </c>
      <c r="AU686" s="133" t="s">
        <v>76</v>
      </c>
      <c r="AY686" s="13" t="s">
        <v>112</v>
      </c>
      <c r="BE686" s="134">
        <f t="shared" si="84"/>
        <v>306</v>
      </c>
      <c r="BF686" s="134">
        <f t="shared" si="85"/>
        <v>0</v>
      </c>
      <c r="BG686" s="134">
        <f t="shared" si="86"/>
        <v>0</v>
      </c>
      <c r="BH686" s="134">
        <f t="shared" si="87"/>
        <v>0</v>
      </c>
      <c r="BI686" s="134">
        <f t="shared" si="88"/>
        <v>0</v>
      </c>
      <c r="BJ686" s="13" t="s">
        <v>76</v>
      </c>
      <c r="BK686" s="134">
        <f t="shared" si="89"/>
        <v>306</v>
      </c>
      <c r="BL686" s="13" t="s">
        <v>118</v>
      </c>
      <c r="BM686" s="133" t="s">
        <v>2372</v>
      </c>
    </row>
    <row r="687" spans="2:65" s="1" customFormat="1" ht="62.65" customHeight="1">
      <c r="B687" s="122"/>
      <c r="C687" s="123" t="s">
        <v>2373</v>
      </c>
      <c r="D687" s="123" t="s">
        <v>113</v>
      </c>
      <c r="E687" s="124" t="s">
        <v>2374</v>
      </c>
      <c r="F687" s="125" t="s">
        <v>2375</v>
      </c>
      <c r="G687" s="126" t="s">
        <v>133</v>
      </c>
      <c r="H687" s="199">
        <v>2</v>
      </c>
      <c r="I687" s="128">
        <v>611</v>
      </c>
      <c r="J687" s="128">
        <f t="shared" si="80"/>
        <v>1222</v>
      </c>
      <c r="K687" s="125" t="s">
        <v>117</v>
      </c>
      <c r="L687" s="25"/>
      <c r="M687" s="129" t="s">
        <v>1</v>
      </c>
      <c r="N687" s="130" t="s">
        <v>34</v>
      </c>
      <c r="O687" s="131">
        <v>0</v>
      </c>
      <c r="P687" s="131">
        <f t="shared" si="81"/>
        <v>0</v>
      </c>
      <c r="Q687" s="131">
        <v>0</v>
      </c>
      <c r="R687" s="131">
        <f t="shared" si="82"/>
        <v>0</v>
      </c>
      <c r="S687" s="131">
        <v>0</v>
      </c>
      <c r="T687" s="132">
        <f t="shared" si="83"/>
        <v>0</v>
      </c>
      <c r="AR687" s="133" t="s">
        <v>118</v>
      </c>
      <c r="AT687" s="133" t="s">
        <v>113</v>
      </c>
      <c r="AU687" s="133" t="s">
        <v>76</v>
      </c>
      <c r="AY687" s="13" t="s">
        <v>112</v>
      </c>
      <c r="BE687" s="134">
        <f t="shared" si="84"/>
        <v>1222</v>
      </c>
      <c r="BF687" s="134">
        <f t="shared" si="85"/>
        <v>0</v>
      </c>
      <c r="BG687" s="134">
        <f t="shared" si="86"/>
        <v>0</v>
      </c>
      <c r="BH687" s="134">
        <f t="shared" si="87"/>
        <v>0</v>
      </c>
      <c r="BI687" s="134">
        <f t="shared" si="88"/>
        <v>0</v>
      </c>
      <c r="BJ687" s="13" t="s">
        <v>76</v>
      </c>
      <c r="BK687" s="134">
        <f t="shared" si="89"/>
        <v>1222</v>
      </c>
      <c r="BL687" s="13" t="s">
        <v>118</v>
      </c>
      <c r="BM687" s="133" t="s">
        <v>2376</v>
      </c>
    </row>
    <row r="688" spans="2:65" s="1" customFormat="1" ht="19.5">
      <c r="B688" s="25"/>
      <c r="D688" s="135" t="s">
        <v>2377</v>
      </c>
      <c r="F688" s="136" t="s">
        <v>2378</v>
      </c>
      <c r="H688" s="201">
        <v>0</v>
      </c>
      <c r="L688" s="25"/>
      <c r="M688" s="137"/>
      <c r="T688" s="48"/>
      <c r="AT688" s="13" t="s">
        <v>2377</v>
      </c>
      <c r="AU688" s="13" t="s">
        <v>76</v>
      </c>
    </row>
    <row r="689" spans="2:65" s="1" customFormat="1" ht="62.65" customHeight="1">
      <c r="B689" s="122"/>
      <c r="C689" s="123" t="s">
        <v>2379</v>
      </c>
      <c r="D689" s="123" t="s">
        <v>113</v>
      </c>
      <c r="E689" s="124" t="s">
        <v>2380</v>
      </c>
      <c r="F689" s="125" t="s">
        <v>2381</v>
      </c>
      <c r="G689" s="126" t="s">
        <v>133</v>
      </c>
      <c r="H689" s="199">
        <v>2</v>
      </c>
      <c r="I689" s="128">
        <v>1160</v>
      </c>
      <c r="J689" s="128">
        <f>ROUND(I689*H689,2)</f>
        <v>2320</v>
      </c>
      <c r="K689" s="125" t="s">
        <v>117</v>
      </c>
      <c r="L689" s="25"/>
      <c r="M689" s="129" t="s">
        <v>1</v>
      </c>
      <c r="N689" s="130" t="s">
        <v>34</v>
      </c>
      <c r="O689" s="131">
        <v>0</v>
      </c>
      <c r="P689" s="131">
        <f>O689*H689</f>
        <v>0</v>
      </c>
      <c r="Q689" s="131">
        <v>0</v>
      </c>
      <c r="R689" s="131">
        <f>Q689*H689</f>
        <v>0</v>
      </c>
      <c r="S689" s="131">
        <v>0</v>
      </c>
      <c r="T689" s="132">
        <f>S689*H689</f>
        <v>0</v>
      </c>
      <c r="AR689" s="133" t="s">
        <v>118</v>
      </c>
      <c r="AT689" s="133" t="s">
        <v>113</v>
      </c>
      <c r="AU689" s="133" t="s">
        <v>76</v>
      </c>
      <c r="AY689" s="13" t="s">
        <v>112</v>
      </c>
      <c r="BE689" s="134">
        <f>IF(N689="základní",J689,0)</f>
        <v>2320</v>
      </c>
      <c r="BF689" s="134">
        <f>IF(N689="snížená",J689,0)</f>
        <v>0</v>
      </c>
      <c r="BG689" s="134">
        <f>IF(N689="zákl. přenesená",J689,0)</f>
        <v>0</v>
      </c>
      <c r="BH689" s="134">
        <f>IF(N689="sníž. přenesená",J689,0)</f>
        <v>0</v>
      </c>
      <c r="BI689" s="134">
        <f>IF(N689="nulová",J689,0)</f>
        <v>0</v>
      </c>
      <c r="BJ689" s="13" t="s">
        <v>76</v>
      </c>
      <c r="BK689" s="134">
        <f>ROUND(I689*H689,2)</f>
        <v>2320</v>
      </c>
      <c r="BL689" s="13" t="s">
        <v>118</v>
      </c>
      <c r="BM689" s="133" t="s">
        <v>2382</v>
      </c>
    </row>
    <row r="690" spans="2:65" s="1" customFormat="1" ht="19.5">
      <c r="B690" s="25"/>
      <c r="D690" s="135" t="s">
        <v>2377</v>
      </c>
      <c r="F690" s="136" t="s">
        <v>2378</v>
      </c>
      <c r="H690" s="201">
        <v>0</v>
      </c>
      <c r="L690" s="25"/>
      <c r="M690" s="137"/>
      <c r="T690" s="48"/>
      <c r="AT690" s="13" t="s">
        <v>2377</v>
      </c>
      <c r="AU690" s="13" t="s">
        <v>76</v>
      </c>
    </row>
    <row r="691" spans="2:65" s="1" customFormat="1" ht="62.65" customHeight="1">
      <c r="B691" s="122"/>
      <c r="C691" s="123" t="s">
        <v>2383</v>
      </c>
      <c r="D691" s="123" t="s">
        <v>113</v>
      </c>
      <c r="E691" s="124" t="s">
        <v>2384</v>
      </c>
      <c r="F691" s="125" t="s">
        <v>2385</v>
      </c>
      <c r="G691" s="126" t="s">
        <v>133</v>
      </c>
      <c r="H691" s="199">
        <v>2</v>
      </c>
      <c r="I691" s="128">
        <v>1540</v>
      </c>
      <c r="J691" s="128">
        <f>ROUND(I691*H691,2)</f>
        <v>3080</v>
      </c>
      <c r="K691" s="125" t="s">
        <v>117</v>
      </c>
      <c r="L691" s="25"/>
      <c r="M691" s="129" t="s">
        <v>1</v>
      </c>
      <c r="N691" s="130" t="s">
        <v>34</v>
      </c>
      <c r="O691" s="131">
        <v>0</v>
      </c>
      <c r="P691" s="131">
        <f>O691*H691</f>
        <v>0</v>
      </c>
      <c r="Q691" s="131">
        <v>0</v>
      </c>
      <c r="R691" s="131">
        <f>Q691*H691</f>
        <v>0</v>
      </c>
      <c r="S691" s="131">
        <v>0</v>
      </c>
      <c r="T691" s="132">
        <f>S691*H691</f>
        <v>0</v>
      </c>
      <c r="AR691" s="133" t="s">
        <v>118</v>
      </c>
      <c r="AT691" s="133" t="s">
        <v>113</v>
      </c>
      <c r="AU691" s="133" t="s">
        <v>76</v>
      </c>
      <c r="AY691" s="13" t="s">
        <v>112</v>
      </c>
      <c r="BE691" s="134">
        <f>IF(N691="základní",J691,0)</f>
        <v>3080</v>
      </c>
      <c r="BF691" s="134">
        <f>IF(N691="snížená",J691,0)</f>
        <v>0</v>
      </c>
      <c r="BG691" s="134">
        <f>IF(N691="zákl. přenesená",J691,0)</f>
        <v>0</v>
      </c>
      <c r="BH691" s="134">
        <f>IF(N691="sníž. přenesená",J691,0)</f>
        <v>0</v>
      </c>
      <c r="BI691" s="134">
        <f>IF(N691="nulová",J691,0)</f>
        <v>0</v>
      </c>
      <c r="BJ691" s="13" t="s">
        <v>76</v>
      </c>
      <c r="BK691" s="134">
        <f>ROUND(I691*H691,2)</f>
        <v>3080</v>
      </c>
      <c r="BL691" s="13" t="s">
        <v>118</v>
      </c>
      <c r="BM691" s="133" t="s">
        <v>2386</v>
      </c>
    </row>
    <row r="692" spans="2:65" s="1" customFormat="1" ht="19.5">
      <c r="B692" s="25"/>
      <c r="D692" s="135" t="s">
        <v>2377</v>
      </c>
      <c r="F692" s="136" t="s">
        <v>2378</v>
      </c>
      <c r="H692" s="201">
        <v>0</v>
      </c>
      <c r="L692" s="25"/>
      <c r="M692" s="137"/>
      <c r="T692" s="48"/>
      <c r="AT692" s="13" t="s">
        <v>2377</v>
      </c>
      <c r="AU692" s="13" t="s">
        <v>76</v>
      </c>
    </row>
    <row r="693" spans="2:65" s="1" customFormat="1" ht="62.65" customHeight="1">
      <c r="B693" s="122"/>
      <c r="C693" s="123" t="s">
        <v>2387</v>
      </c>
      <c r="D693" s="123" t="s">
        <v>113</v>
      </c>
      <c r="E693" s="124" t="s">
        <v>2388</v>
      </c>
      <c r="F693" s="125" t="s">
        <v>2389</v>
      </c>
      <c r="G693" s="126" t="s">
        <v>133</v>
      </c>
      <c r="H693" s="199">
        <v>2</v>
      </c>
      <c r="I693" s="128">
        <v>2840</v>
      </c>
      <c r="J693" s="128">
        <f>ROUND(I693*H693,2)</f>
        <v>5680</v>
      </c>
      <c r="K693" s="125" t="s">
        <v>117</v>
      </c>
      <c r="L693" s="25"/>
      <c r="M693" s="129" t="s">
        <v>1</v>
      </c>
      <c r="N693" s="130" t="s">
        <v>34</v>
      </c>
      <c r="O693" s="131">
        <v>0</v>
      </c>
      <c r="P693" s="131">
        <f>O693*H693</f>
        <v>0</v>
      </c>
      <c r="Q693" s="131">
        <v>0</v>
      </c>
      <c r="R693" s="131">
        <f>Q693*H693</f>
        <v>0</v>
      </c>
      <c r="S693" s="131">
        <v>0</v>
      </c>
      <c r="T693" s="132">
        <f>S693*H693</f>
        <v>0</v>
      </c>
      <c r="AR693" s="133" t="s">
        <v>118</v>
      </c>
      <c r="AT693" s="133" t="s">
        <v>113</v>
      </c>
      <c r="AU693" s="133" t="s">
        <v>76</v>
      </c>
      <c r="AY693" s="13" t="s">
        <v>112</v>
      </c>
      <c r="BE693" s="134">
        <f>IF(N693="základní",J693,0)</f>
        <v>5680</v>
      </c>
      <c r="BF693" s="134">
        <f>IF(N693="snížená",J693,0)</f>
        <v>0</v>
      </c>
      <c r="BG693" s="134">
        <f>IF(N693="zákl. přenesená",J693,0)</f>
        <v>0</v>
      </c>
      <c r="BH693" s="134">
        <f>IF(N693="sníž. přenesená",J693,0)</f>
        <v>0</v>
      </c>
      <c r="BI693" s="134">
        <f>IF(N693="nulová",J693,0)</f>
        <v>0</v>
      </c>
      <c r="BJ693" s="13" t="s">
        <v>76</v>
      </c>
      <c r="BK693" s="134">
        <f>ROUND(I693*H693,2)</f>
        <v>5680</v>
      </c>
      <c r="BL693" s="13" t="s">
        <v>118</v>
      </c>
      <c r="BM693" s="133" t="s">
        <v>2390</v>
      </c>
    </row>
    <row r="694" spans="2:65" s="1" customFormat="1" ht="19.5">
      <c r="B694" s="25"/>
      <c r="D694" s="135" t="s">
        <v>2377</v>
      </c>
      <c r="F694" s="136" t="s">
        <v>2378</v>
      </c>
      <c r="H694" s="201">
        <v>0</v>
      </c>
      <c r="L694" s="25"/>
      <c r="M694" s="137"/>
      <c r="T694" s="48"/>
      <c r="AT694" s="13" t="s">
        <v>2377</v>
      </c>
      <c r="AU694" s="13" t="s">
        <v>76</v>
      </c>
    </row>
    <row r="695" spans="2:65" s="1" customFormat="1" ht="62.65" customHeight="1">
      <c r="B695" s="122"/>
      <c r="C695" s="123" t="s">
        <v>2391</v>
      </c>
      <c r="D695" s="123" t="s">
        <v>113</v>
      </c>
      <c r="E695" s="124" t="s">
        <v>2392</v>
      </c>
      <c r="F695" s="125" t="s">
        <v>2393</v>
      </c>
      <c r="G695" s="126" t="s">
        <v>133</v>
      </c>
      <c r="H695" s="199">
        <v>2</v>
      </c>
      <c r="I695" s="128">
        <v>3770</v>
      </c>
      <c r="J695" s="128">
        <f>ROUND(I695*H695,2)</f>
        <v>7540</v>
      </c>
      <c r="K695" s="125" t="s">
        <v>117</v>
      </c>
      <c r="L695" s="25"/>
      <c r="M695" s="129" t="s">
        <v>1</v>
      </c>
      <c r="N695" s="130" t="s">
        <v>34</v>
      </c>
      <c r="O695" s="131">
        <v>0</v>
      </c>
      <c r="P695" s="131">
        <f>O695*H695</f>
        <v>0</v>
      </c>
      <c r="Q695" s="131">
        <v>0</v>
      </c>
      <c r="R695" s="131">
        <f>Q695*H695</f>
        <v>0</v>
      </c>
      <c r="S695" s="131">
        <v>0</v>
      </c>
      <c r="T695" s="132">
        <f>S695*H695</f>
        <v>0</v>
      </c>
      <c r="AR695" s="133" t="s">
        <v>118</v>
      </c>
      <c r="AT695" s="133" t="s">
        <v>113</v>
      </c>
      <c r="AU695" s="133" t="s">
        <v>76</v>
      </c>
      <c r="AY695" s="13" t="s">
        <v>112</v>
      </c>
      <c r="BE695" s="134">
        <f>IF(N695="základní",J695,0)</f>
        <v>7540</v>
      </c>
      <c r="BF695" s="134">
        <f>IF(N695="snížená",J695,0)</f>
        <v>0</v>
      </c>
      <c r="BG695" s="134">
        <f>IF(N695="zákl. přenesená",J695,0)</f>
        <v>0</v>
      </c>
      <c r="BH695" s="134">
        <f>IF(N695="sníž. přenesená",J695,0)</f>
        <v>0</v>
      </c>
      <c r="BI695" s="134">
        <f>IF(N695="nulová",J695,0)</f>
        <v>0</v>
      </c>
      <c r="BJ695" s="13" t="s">
        <v>76</v>
      </c>
      <c r="BK695" s="134">
        <f>ROUND(I695*H695,2)</f>
        <v>7540</v>
      </c>
      <c r="BL695" s="13" t="s">
        <v>118</v>
      </c>
      <c r="BM695" s="133" t="s">
        <v>2394</v>
      </c>
    </row>
    <row r="696" spans="2:65" s="1" customFormat="1" ht="19.5">
      <c r="B696" s="25"/>
      <c r="D696" s="135" t="s">
        <v>2377</v>
      </c>
      <c r="F696" s="136" t="s">
        <v>2378</v>
      </c>
      <c r="H696" s="201">
        <v>0</v>
      </c>
      <c r="L696" s="25"/>
      <c r="M696" s="137"/>
      <c r="T696" s="48"/>
      <c r="AT696" s="13" t="s">
        <v>2377</v>
      </c>
      <c r="AU696" s="13" t="s">
        <v>76</v>
      </c>
    </row>
    <row r="697" spans="2:65" s="1" customFormat="1" ht="55.5" customHeight="1">
      <c r="B697" s="122"/>
      <c r="C697" s="123" t="s">
        <v>2395</v>
      </c>
      <c r="D697" s="123" t="s">
        <v>113</v>
      </c>
      <c r="E697" s="124" t="s">
        <v>2396</v>
      </c>
      <c r="F697" s="125" t="s">
        <v>2397</v>
      </c>
      <c r="G697" s="126" t="s">
        <v>2398</v>
      </c>
      <c r="H697" s="199">
        <v>2</v>
      </c>
      <c r="I697" s="128">
        <v>251</v>
      </c>
      <c r="J697" s="128">
        <f>ROUND(I697*H697,2)</f>
        <v>502</v>
      </c>
      <c r="K697" s="125" t="s">
        <v>117</v>
      </c>
      <c r="L697" s="25"/>
      <c r="M697" s="129" t="s">
        <v>1</v>
      </c>
      <c r="N697" s="130" t="s">
        <v>34</v>
      </c>
      <c r="O697" s="131">
        <v>0</v>
      </c>
      <c r="P697" s="131">
        <f>O697*H697</f>
        <v>0</v>
      </c>
      <c r="Q697" s="131">
        <v>0</v>
      </c>
      <c r="R697" s="131">
        <f>Q697*H697</f>
        <v>0</v>
      </c>
      <c r="S697" s="131">
        <v>0</v>
      </c>
      <c r="T697" s="132">
        <f>S697*H697</f>
        <v>0</v>
      </c>
      <c r="AR697" s="133" t="s">
        <v>118</v>
      </c>
      <c r="AT697" s="133" t="s">
        <v>113</v>
      </c>
      <c r="AU697" s="133" t="s">
        <v>76</v>
      </c>
      <c r="AY697" s="13" t="s">
        <v>112</v>
      </c>
      <c r="BE697" s="134">
        <f>IF(N697="základní",J697,0)</f>
        <v>502</v>
      </c>
      <c r="BF697" s="134">
        <f>IF(N697="snížená",J697,0)</f>
        <v>0</v>
      </c>
      <c r="BG697" s="134">
        <f>IF(N697="zákl. přenesená",J697,0)</f>
        <v>0</v>
      </c>
      <c r="BH697" s="134">
        <f>IF(N697="sníž. přenesená",J697,0)</f>
        <v>0</v>
      </c>
      <c r="BI697" s="134">
        <f>IF(N697="nulová",J697,0)</f>
        <v>0</v>
      </c>
      <c r="BJ697" s="13" t="s">
        <v>76</v>
      </c>
      <c r="BK697" s="134">
        <f>ROUND(I697*H697,2)</f>
        <v>502</v>
      </c>
      <c r="BL697" s="13" t="s">
        <v>118</v>
      </c>
      <c r="BM697" s="133" t="s">
        <v>2399</v>
      </c>
    </row>
    <row r="698" spans="2:65" s="1" customFormat="1" ht="19.5">
      <c r="B698" s="25"/>
      <c r="D698" s="135" t="s">
        <v>2377</v>
      </c>
      <c r="F698" s="136" t="s">
        <v>2400</v>
      </c>
      <c r="H698" s="201">
        <v>0</v>
      </c>
      <c r="L698" s="25"/>
      <c r="M698" s="137"/>
      <c r="T698" s="48"/>
      <c r="AT698" s="13" t="s">
        <v>2377</v>
      </c>
      <c r="AU698" s="13" t="s">
        <v>76</v>
      </c>
    </row>
    <row r="699" spans="2:65" s="1" customFormat="1" ht="55.5" customHeight="1">
      <c r="B699" s="122"/>
      <c r="C699" s="123" t="s">
        <v>2401</v>
      </c>
      <c r="D699" s="123" t="s">
        <v>113</v>
      </c>
      <c r="E699" s="124" t="s">
        <v>2402</v>
      </c>
      <c r="F699" s="125" t="s">
        <v>2403</v>
      </c>
      <c r="G699" s="126" t="s">
        <v>2398</v>
      </c>
      <c r="H699" s="199">
        <v>2</v>
      </c>
      <c r="I699" s="128">
        <v>978</v>
      </c>
      <c r="J699" s="128">
        <f>ROUND(I699*H699,2)</f>
        <v>1956</v>
      </c>
      <c r="K699" s="125" t="s">
        <v>117</v>
      </c>
      <c r="L699" s="25"/>
      <c r="M699" s="129" t="s">
        <v>1</v>
      </c>
      <c r="N699" s="130" t="s">
        <v>34</v>
      </c>
      <c r="O699" s="131">
        <v>0</v>
      </c>
      <c r="P699" s="131">
        <f>O699*H699</f>
        <v>0</v>
      </c>
      <c r="Q699" s="131">
        <v>0</v>
      </c>
      <c r="R699" s="131">
        <f>Q699*H699</f>
        <v>0</v>
      </c>
      <c r="S699" s="131">
        <v>0</v>
      </c>
      <c r="T699" s="132">
        <f>S699*H699</f>
        <v>0</v>
      </c>
      <c r="AR699" s="133" t="s">
        <v>118</v>
      </c>
      <c r="AT699" s="133" t="s">
        <v>113</v>
      </c>
      <c r="AU699" s="133" t="s">
        <v>76</v>
      </c>
      <c r="AY699" s="13" t="s">
        <v>112</v>
      </c>
      <c r="BE699" s="134">
        <f>IF(N699="základní",J699,0)</f>
        <v>1956</v>
      </c>
      <c r="BF699" s="134">
        <f>IF(N699="snížená",J699,0)</f>
        <v>0</v>
      </c>
      <c r="BG699" s="134">
        <f>IF(N699="zákl. přenesená",J699,0)</f>
        <v>0</v>
      </c>
      <c r="BH699" s="134">
        <f>IF(N699="sníž. přenesená",J699,0)</f>
        <v>0</v>
      </c>
      <c r="BI699" s="134">
        <f>IF(N699="nulová",J699,0)</f>
        <v>0</v>
      </c>
      <c r="BJ699" s="13" t="s">
        <v>76</v>
      </c>
      <c r="BK699" s="134">
        <f>ROUND(I699*H699,2)</f>
        <v>1956</v>
      </c>
      <c r="BL699" s="13" t="s">
        <v>118</v>
      </c>
      <c r="BM699" s="133" t="s">
        <v>2404</v>
      </c>
    </row>
    <row r="700" spans="2:65" s="1" customFormat="1" ht="19.5">
      <c r="B700" s="25"/>
      <c r="D700" s="135" t="s">
        <v>2377</v>
      </c>
      <c r="F700" s="136" t="s">
        <v>2400</v>
      </c>
      <c r="H700" s="201">
        <v>0</v>
      </c>
      <c r="L700" s="25"/>
      <c r="M700" s="137"/>
      <c r="T700" s="48"/>
      <c r="AT700" s="13" t="s">
        <v>2377</v>
      </c>
      <c r="AU700" s="13" t="s">
        <v>76</v>
      </c>
    </row>
    <row r="701" spans="2:65" s="1" customFormat="1" ht="62.65" customHeight="1">
      <c r="B701" s="122"/>
      <c r="C701" s="123" t="s">
        <v>2405</v>
      </c>
      <c r="D701" s="123" t="s">
        <v>113</v>
      </c>
      <c r="E701" s="124" t="s">
        <v>2406</v>
      </c>
      <c r="F701" s="125" t="s">
        <v>2407</v>
      </c>
      <c r="G701" s="126" t="s">
        <v>2398</v>
      </c>
      <c r="H701" s="199">
        <v>2</v>
      </c>
      <c r="I701" s="128">
        <v>18.2</v>
      </c>
      <c r="J701" s="128">
        <f>ROUND(I701*H701,2)</f>
        <v>36.4</v>
      </c>
      <c r="K701" s="125" t="s">
        <v>117</v>
      </c>
      <c r="L701" s="25"/>
      <c r="M701" s="129" t="s">
        <v>1</v>
      </c>
      <c r="N701" s="130" t="s">
        <v>34</v>
      </c>
      <c r="O701" s="131">
        <v>0</v>
      </c>
      <c r="P701" s="131">
        <f>O701*H701</f>
        <v>0</v>
      </c>
      <c r="Q701" s="131">
        <v>0</v>
      </c>
      <c r="R701" s="131">
        <f>Q701*H701</f>
        <v>0</v>
      </c>
      <c r="S701" s="131">
        <v>0</v>
      </c>
      <c r="T701" s="132">
        <f>S701*H701</f>
        <v>0</v>
      </c>
      <c r="AR701" s="133" t="s">
        <v>118</v>
      </c>
      <c r="AT701" s="133" t="s">
        <v>113</v>
      </c>
      <c r="AU701" s="133" t="s">
        <v>76</v>
      </c>
      <c r="AY701" s="13" t="s">
        <v>112</v>
      </c>
      <c r="BE701" s="134">
        <f>IF(N701="základní",J701,0)</f>
        <v>36.4</v>
      </c>
      <c r="BF701" s="134">
        <f>IF(N701="snížená",J701,0)</f>
        <v>0</v>
      </c>
      <c r="BG701" s="134">
        <f>IF(N701="zákl. přenesená",J701,0)</f>
        <v>0</v>
      </c>
      <c r="BH701" s="134">
        <f>IF(N701="sníž. přenesená",J701,0)</f>
        <v>0</v>
      </c>
      <c r="BI701" s="134">
        <f>IF(N701="nulová",J701,0)</f>
        <v>0</v>
      </c>
      <c r="BJ701" s="13" t="s">
        <v>76</v>
      </c>
      <c r="BK701" s="134">
        <f>ROUND(I701*H701,2)</f>
        <v>36.4</v>
      </c>
      <c r="BL701" s="13" t="s">
        <v>118</v>
      </c>
      <c r="BM701" s="133" t="s">
        <v>2408</v>
      </c>
    </row>
    <row r="702" spans="2:65" s="1" customFormat="1" ht="19.5">
      <c r="B702" s="25"/>
      <c r="D702" s="135" t="s">
        <v>2377</v>
      </c>
      <c r="F702" s="136" t="s">
        <v>2400</v>
      </c>
      <c r="H702" s="201">
        <v>0</v>
      </c>
      <c r="L702" s="25"/>
      <c r="M702" s="137"/>
      <c r="T702" s="48"/>
      <c r="AT702" s="13" t="s">
        <v>2377</v>
      </c>
      <c r="AU702" s="13" t="s">
        <v>76</v>
      </c>
    </row>
    <row r="703" spans="2:65" s="1" customFormat="1" ht="62.65" customHeight="1">
      <c r="B703" s="122"/>
      <c r="C703" s="123" t="s">
        <v>2409</v>
      </c>
      <c r="D703" s="123" t="s">
        <v>113</v>
      </c>
      <c r="E703" s="124" t="s">
        <v>2410</v>
      </c>
      <c r="F703" s="125" t="s">
        <v>2411</v>
      </c>
      <c r="G703" s="126" t="s">
        <v>2398</v>
      </c>
      <c r="H703" s="199">
        <v>2</v>
      </c>
      <c r="I703" s="128">
        <v>2130</v>
      </c>
      <c r="J703" s="128">
        <f>ROUND(I703*H703,2)</f>
        <v>4260</v>
      </c>
      <c r="K703" s="125" t="s">
        <v>117</v>
      </c>
      <c r="L703" s="25"/>
      <c r="M703" s="129" t="s">
        <v>1</v>
      </c>
      <c r="N703" s="130" t="s">
        <v>34</v>
      </c>
      <c r="O703" s="131">
        <v>0</v>
      </c>
      <c r="P703" s="131">
        <f>O703*H703</f>
        <v>0</v>
      </c>
      <c r="Q703" s="131">
        <v>0</v>
      </c>
      <c r="R703" s="131">
        <f>Q703*H703</f>
        <v>0</v>
      </c>
      <c r="S703" s="131">
        <v>0</v>
      </c>
      <c r="T703" s="132">
        <f>S703*H703</f>
        <v>0</v>
      </c>
      <c r="AR703" s="133" t="s">
        <v>118</v>
      </c>
      <c r="AT703" s="133" t="s">
        <v>113</v>
      </c>
      <c r="AU703" s="133" t="s">
        <v>76</v>
      </c>
      <c r="AY703" s="13" t="s">
        <v>112</v>
      </c>
      <c r="BE703" s="134">
        <f>IF(N703="základní",J703,0)</f>
        <v>4260</v>
      </c>
      <c r="BF703" s="134">
        <f>IF(N703="snížená",J703,0)</f>
        <v>0</v>
      </c>
      <c r="BG703" s="134">
        <f>IF(N703="zákl. přenesená",J703,0)</f>
        <v>0</v>
      </c>
      <c r="BH703" s="134">
        <f>IF(N703="sníž. přenesená",J703,0)</f>
        <v>0</v>
      </c>
      <c r="BI703" s="134">
        <f>IF(N703="nulová",J703,0)</f>
        <v>0</v>
      </c>
      <c r="BJ703" s="13" t="s">
        <v>76</v>
      </c>
      <c r="BK703" s="134">
        <f>ROUND(I703*H703,2)</f>
        <v>4260</v>
      </c>
      <c r="BL703" s="13" t="s">
        <v>118</v>
      </c>
      <c r="BM703" s="133" t="s">
        <v>2412</v>
      </c>
    </row>
    <row r="704" spans="2:65" s="1" customFormat="1" ht="19.5">
      <c r="B704" s="25"/>
      <c r="D704" s="135" t="s">
        <v>2377</v>
      </c>
      <c r="F704" s="136" t="s">
        <v>2400</v>
      </c>
      <c r="H704" s="201">
        <v>0</v>
      </c>
      <c r="L704" s="25"/>
      <c r="M704" s="137"/>
      <c r="T704" s="48"/>
      <c r="AT704" s="13" t="s">
        <v>2377</v>
      </c>
      <c r="AU704" s="13" t="s">
        <v>76</v>
      </c>
    </row>
    <row r="705" spans="2:65" s="1" customFormat="1" ht="24.2" customHeight="1">
      <c r="B705" s="122"/>
      <c r="C705" s="123" t="s">
        <v>2413</v>
      </c>
      <c r="D705" s="123" t="s">
        <v>113</v>
      </c>
      <c r="E705" s="124" t="s">
        <v>2414</v>
      </c>
      <c r="F705" s="125" t="s">
        <v>2415</v>
      </c>
      <c r="G705" s="126" t="s">
        <v>2398</v>
      </c>
      <c r="H705" s="199">
        <v>2</v>
      </c>
      <c r="I705" s="128">
        <v>700</v>
      </c>
      <c r="J705" s="128">
        <f t="shared" ref="J705:J736" si="90">ROUND(I705*H705,2)</f>
        <v>1400</v>
      </c>
      <c r="K705" s="125" t="s">
        <v>117</v>
      </c>
      <c r="L705" s="25"/>
      <c r="M705" s="129" t="s">
        <v>1</v>
      </c>
      <c r="N705" s="130" t="s">
        <v>34</v>
      </c>
      <c r="O705" s="131">
        <v>0</v>
      </c>
      <c r="P705" s="131">
        <f t="shared" ref="P705:P736" si="91">O705*H705</f>
        <v>0</v>
      </c>
      <c r="Q705" s="131">
        <v>0</v>
      </c>
      <c r="R705" s="131">
        <f t="shared" ref="R705:R736" si="92">Q705*H705</f>
        <v>0</v>
      </c>
      <c r="S705" s="131">
        <v>0</v>
      </c>
      <c r="T705" s="132">
        <f t="shared" ref="T705:T736" si="93">S705*H705</f>
        <v>0</v>
      </c>
      <c r="AR705" s="133" t="s">
        <v>118</v>
      </c>
      <c r="AT705" s="133" t="s">
        <v>113</v>
      </c>
      <c r="AU705" s="133" t="s">
        <v>76</v>
      </c>
      <c r="AY705" s="13" t="s">
        <v>112</v>
      </c>
      <c r="BE705" s="134">
        <f t="shared" ref="BE705:BE736" si="94">IF(N705="základní",J705,0)</f>
        <v>1400</v>
      </c>
      <c r="BF705" s="134">
        <f t="shared" ref="BF705:BF736" si="95">IF(N705="snížená",J705,0)</f>
        <v>0</v>
      </c>
      <c r="BG705" s="134">
        <f t="shared" ref="BG705:BG736" si="96">IF(N705="zákl. přenesená",J705,0)</f>
        <v>0</v>
      </c>
      <c r="BH705" s="134">
        <f t="shared" ref="BH705:BH736" si="97">IF(N705="sníž. přenesená",J705,0)</f>
        <v>0</v>
      </c>
      <c r="BI705" s="134">
        <f t="shared" ref="BI705:BI736" si="98">IF(N705="nulová",J705,0)</f>
        <v>0</v>
      </c>
      <c r="BJ705" s="13" t="s">
        <v>76</v>
      </c>
      <c r="BK705" s="134">
        <f t="shared" ref="BK705:BK736" si="99">ROUND(I705*H705,2)</f>
        <v>1400</v>
      </c>
      <c r="BL705" s="13" t="s">
        <v>118</v>
      </c>
      <c r="BM705" s="133" t="s">
        <v>2416</v>
      </c>
    </row>
    <row r="706" spans="2:65" s="1" customFormat="1" ht="24.2" customHeight="1">
      <c r="B706" s="122"/>
      <c r="C706" s="123" t="s">
        <v>2417</v>
      </c>
      <c r="D706" s="123" t="s">
        <v>113</v>
      </c>
      <c r="E706" s="124" t="s">
        <v>2418</v>
      </c>
      <c r="F706" s="125" t="s">
        <v>2419</v>
      </c>
      <c r="G706" s="126" t="s">
        <v>133</v>
      </c>
      <c r="H706" s="199">
        <v>2</v>
      </c>
      <c r="I706" s="128">
        <v>4120</v>
      </c>
      <c r="J706" s="128">
        <f t="shared" si="90"/>
        <v>8240</v>
      </c>
      <c r="K706" s="125" t="s">
        <v>117</v>
      </c>
      <c r="L706" s="25"/>
      <c r="M706" s="129" t="s">
        <v>1</v>
      </c>
      <c r="N706" s="130" t="s">
        <v>34</v>
      </c>
      <c r="O706" s="131">
        <v>0</v>
      </c>
      <c r="P706" s="131">
        <f t="shared" si="91"/>
        <v>0</v>
      </c>
      <c r="Q706" s="131">
        <v>0</v>
      </c>
      <c r="R706" s="131">
        <f t="shared" si="92"/>
        <v>0</v>
      </c>
      <c r="S706" s="131">
        <v>0</v>
      </c>
      <c r="T706" s="132">
        <f t="shared" si="93"/>
        <v>0</v>
      </c>
      <c r="AR706" s="133" t="s">
        <v>118</v>
      </c>
      <c r="AT706" s="133" t="s">
        <v>113</v>
      </c>
      <c r="AU706" s="133" t="s">
        <v>76</v>
      </c>
      <c r="AY706" s="13" t="s">
        <v>112</v>
      </c>
      <c r="BE706" s="134">
        <f t="shared" si="94"/>
        <v>8240</v>
      </c>
      <c r="BF706" s="134">
        <f t="shared" si="95"/>
        <v>0</v>
      </c>
      <c r="BG706" s="134">
        <f t="shared" si="96"/>
        <v>0</v>
      </c>
      <c r="BH706" s="134">
        <f t="shared" si="97"/>
        <v>0</v>
      </c>
      <c r="BI706" s="134">
        <f t="shared" si="98"/>
        <v>0</v>
      </c>
      <c r="BJ706" s="13" t="s">
        <v>76</v>
      </c>
      <c r="BK706" s="134">
        <f t="shared" si="99"/>
        <v>8240</v>
      </c>
      <c r="BL706" s="13" t="s">
        <v>118</v>
      </c>
      <c r="BM706" s="133" t="s">
        <v>2420</v>
      </c>
    </row>
    <row r="707" spans="2:65" s="1" customFormat="1" ht="24.2" customHeight="1">
      <c r="B707" s="122"/>
      <c r="C707" s="138" t="s">
        <v>2421</v>
      </c>
      <c r="D707" s="138" t="s">
        <v>2422</v>
      </c>
      <c r="E707" s="139" t="s">
        <v>2423</v>
      </c>
      <c r="F707" s="140" t="s">
        <v>2424</v>
      </c>
      <c r="G707" s="141" t="s">
        <v>116</v>
      </c>
      <c r="H707" s="142">
        <v>400</v>
      </c>
      <c r="I707" s="143">
        <v>18.8</v>
      </c>
      <c r="J707" s="143">
        <f t="shared" si="90"/>
        <v>7520</v>
      </c>
      <c r="K707" s="140" t="s">
        <v>117</v>
      </c>
      <c r="L707" s="144"/>
      <c r="M707" s="145" t="s">
        <v>1</v>
      </c>
      <c r="N707" s="146" t="s">
        <v>34</v>
      </c>
      <c r="O707" s="131">
        <v>0</v>
      </c>
      <c r="P707" s="131">
        <f t="shared" si="91"/>
        <v>0</v>
      </c>
      <c r="Q707" s="131">
        <v>0</v>
      </c>
      <c r="R707" s="131">
        <f t="shared" si="92"/>
        <v>0</v>
      </c>
      <c r="S707" s="131">
        <v>0</v>
      </c>
      <c r="T707" s="132">
        <f t="shared" si="93"/>
        <v>0</v>
      </c>
      <c r="AR707" s="133" t="s">
        <v>623</v>
      </c>
      <c r="AT707" s="133" t="s">
        <v>2422</v>
      </c>
      <c r="AU707" s="133" t="s">
        <v>76</v>
      </c>
      <c r="AY707" s="13" t="s">
        <v>112</v>
      </c>
      <c r="BE707" s="134">
        <f t="shared" si="94"/>
        <v>7520</v>
      </c>
      <c r="BF707" s="134">
        <f t="shared" si="95"/>
        <v>0</v>
      </c>
      <c r="BG707" s="134">
        <f t="shared" si="96"/>
        <v>0</v>
      </c>
      <c r="BH707" s="134">
        <f t="shared" si="97"/>
        <v>0</v>
      </c>
      <c r="BI707" s="134">
        <f t="shared" si="98"/>
        <v>0</v>
      </c>
      <c r="BJ707" s="13" t="s">
        <v>76</v>
      </c>
      <c r="BK707" s="134">
        <f t="shared" si="99"/>
        <v>7520</v>
      </c>
      <c r="BL707" s="13" t="s">
        <v>623</v>
      </c>
      <c r="BM707" s="133" t="s">
        <v>2425</v>
      </c>
    </row>
    <row r="708" spans="2:65" s="1" customFormat="1" ht="24.2" customHeight="1">
      <c r="B708" s="122"/>
      <c r="C708" s="138" t="s">
        <v>2426</v>
      </c>
      <c r="D708" s="138" t="s">
        <v>2422</v>
      </c>
      <c r="E708" s="139" t="s">
        <v>2427</v>
      </c>
      <c r="F708" s="140" t="s">
        <v>2428</v>
      </c>
      <c r="G708" s="141" t="s">
        <v>116</v>
      </c>
      <c r="H708" s="142">
        <v>400</v>
      </c>
      <c r="I708" s="143">
        <v>22.9</v>
      </c>
      <c r="J708" s="143">
        <f t="shared" si="90"/>
        <v>9160</v>
      </c>
      <c r="K708" s="140" t="s">
        <v>117</v>
      </c>
      <c r="L708" s="144"/>
      <c r="M708" s="145" t="s">
        <v>1</v>
      </c>
      <c r="N708" s="146" t="s">
        <v>34</v>
      </c>
      <c r="O708" s="131">
        <v>0</v>
      </c>
      <c r="P708" s="131">
        <f t="shared" si="91"/>
        <v>0</v>
      </c>
      <c r="Q708" s="131">
        <v>0</v>
      </c>
      <c r="R708" s="131">
        <f t="shared" si="92"/>
        <v>0</v>
      </c>
      <c r="S708" s="131">
        <v>0</v>
      </c>
      <c r="T708" s="132">
        <f t="shared" si="93"/>
        <v>0</v>
      </c>
      <c r="AR708" s="133" t="s">
        <v>623</v>
      </c>
      <c r="AT708" s="133" t="s">
        <v>2422</v>
      </c>
      <c r="AU708" s="133" t="s">
        <v>76</v>
      </c>
      <c r="AY708" s="13" t="s">
        <v>112</v>
      </c>
      <c r="BE708" s="134">
        <f t="shared" si="94"/>
        <v>9160</v>
      </c>
      <c r="BF708" s="134">
        <f t="shared" si="95"/>
        <v>0</v>
      </c>
      <c r="BG708" s="134">
        <f t="shared" si="96"/>
        <v>0</v>
      </c>
      <c r="BH708" s="134">
        <f t="shared" si="97"/>
        <v>0</v>
      </c>
      <c r="BI708" s="134">
        <f t="shared" si="98"/>
        <v>0</v>
      </c>
      <c r="BJ708" s="13" t="s">
        <v>76</v>
      </c>
      <c r="BK708" s="134">
        <f t="shared" si="99"/>
        <v>9160</v>
      </c>
      <c r="BL708" s="13" t="s">
        <v>623</v>
      </c>
      <c r="BM708" s="133" t="s">
        <v>2429</v>
      </c>
    </row>
    <row r="709" spans="2:65" s="1" customFormat="1" ht="24.2" customHeight="1">
      <c r="B709" s="122"/>
      <c r="C709" s="138" t="s">
        <v>2430</v>
      </c>
      <c r="D709" s="138" t="s">
        <v>2422</v>
      </c>
      <c r="E709" s="139" t="s">
        <v>2431</v>
      </c>
      <c r="F709" s="140" t="s">
        <v>2432</v>
      </c>
      <c r="G709" s="141" t="s">
        <v>116</v>
      </c>
      <c r="H709" s="142">
        <v>250</v>
      </c>
      <c r="I709" s="143">
        <v>50.7</v>
      </c>
      <c r="J709" s="143">
        <f t="shared" si="90"/>
        <v>12675</v>
      </c>
      <c r="K709" s="140" t="s">
        <v>117</v>
      </c>
      <c r="L709" s="144"/>
      <c r="M709" s="145" t="s">
        <v>1</v>
      </c>
      <c r="N709" s="146" t="s">
        <v>34</v>
      </c>
      <c r="O709" s="131">
        <v>0</v>
      </c>
      <c r="P709" s="131">
        <f t="shared" si="91"/>
        <v>0</v>
      </c>
      <c r="Q709" s="131">
        <v>0</v>
      </c>
      <c r="R709" s="131">
        <f t="shared" si="92"/>
        <v>0</v>
      </c>
      <c r="S709" s="131">
        <v>0</v>
      </c>
      <c r="T709" s="132">
        <f t="shared" si="93"/>
        <v>0</v>
      </c>
      <c r="AR709" s="133" t="s">
        <v>623</v>
      </c>
      <c r="AT709" s="133" t="s">
        <v>2422</v>
      </c>
      <c r="AU709" s="133" t="s">
        <v>76</v>
      </c>
      <c r="AY709" s="13" t="s">
        <v>112</v>
      </c>
      <c r="BE709" s="134">
        <f t="shared" si="94"/>
        <v>12675</v>
      </c>
      <c r="BF709" s="134">
        <f t="shared" si="95"/>
        <v>0</v>
      </c>
      <c r="BG709" s="134">
        <f t="shared" si="96"/>
        <v>0</v>
      </c>
      <c r="BH709" s="134">
        <f t="shared" si="97"/>
        <v>0</v>
      </c>
      <c r="BI709" s="134">
        <f t="shared" si="98"/>
        <v>0</v>
      </c>
      <c r="BJ709" s="13" t="s">
        <v>76</v>
      </c>
      <c r="BK709" s="134">
        <f t="shared" si="99"/>
        <v>12675</v>
      </c>
      <c r="BL709" s="13" t="s">
        <v>623</v>
      </c>
      <c r="BM709" s="133" t="s">
        <v>2433</v>
      </c>
    </row>
    <row r="710" spans="2:65" s="1" customFormat="1" ht="24.2" customHeight="1">
      <c r="B710" s="122"/>
      <c r="C710" s="138" t="s">
        <v>2434</v>
      </c>
      <c r="D710" s="138" t="s">
        <v>2422</v>
      </c>
      <c r="E710" s="139" t="s">
        <v>2435</v>
      </c>
      <c r="F710" s="140" t="s">
        <v>2436</v>
      </c>
      <c r="G710" s="141" t="s">
        <v>116</v>
      </c>
      <c r="H710" s="142">
        <v>250</v>
      </c>
      <c r="I710" s="143">
        <v>115</v>
      </c>
      <c r="J710" s="143">
        <f t="shared" si="90"/>
        <v>28750</v>
      </c>
      <c r="K710" s="140" t="s">
        <v>117</v>
      </c>
      <c r="L710" s="144"/>
      <c r="M710" s="145" t="s">
        <v>1</v>
      </c>
      <c r="N710" s="146" t="s">
        <v>34</v>
      </c>
      <c r="O710" s="131">
        <v>0</v>
      </c>
      <c r="P710" s="131">
        <f t="shared" si="91"/>
        <v>0</v>
      </c>
      <c r="Q710" s="131">
        <v>0</v>
      </c>
      <c r="R710" s="131">
        <f t="shared" si="92"/>
        <v>0</v>
      </c>
      <c r="S710" s="131">
        <v>0</v>
      </c>
      <c r="T710" s="132">
        <f t="shared" si="93"/>
        <v>0</v>
      </c>
      <c r="AR710" s="133" t="s">
        <v>623</v>
      </c>
      <c r="AT710" s="133" t="s">
        <v>2422</v>
      </c>
      <c r="AU710" s="133" t="s">
        <v>76</v>
      </c>
      <c r="AY710" s="13" t="s">
        <v>112</v>
      </c>
      <c r="BE710" s="134">
        <f t="shared" si="94"/>
        <v>28750</v>
      </c>
      <c r="BF710" s="134">
        <f t="shared" si="95"/>
        <v>0</v>
      </c>
      <c r="BG710" s="134">
        <f t="shared" si="96"/>
        <v>0</v>
      </c>
      <c r="BH710" s="134">
        <f t="shared" si="97"/>
        <v>0</v>
      </c>
      <c r="BI710" s="134">
        <f t="shared" si="98"/>
        <v>0</v>
      </c>
      <c r="BJ710" s="13" t="s">
        <v>76</v>
      </c>
      <c r="BK710" s="134">
        <f t="shared" si="99"/>
        <v>28750</v>
      </c>
      <c r="BL710" s="13" t="s">
        <v>623</v>
      </c>
      <c r="BM710" s="133" t="s">
        <v>2437</v>
      </c>
    </row>
    <row r="711" spans="2:65" s="1" customFormat="1" ht="24.2" customHeight="1">
      <c r="B711" s="122"/>
      <c r="C711" s="138" t="s">
        <v>2438</v>
      </c>
      <c r="D711" s="138" t="s">
        <v>2422</v>
      </c>
      <c r="E711" s="139" t="s">
        <v>2439</v>
      </c>
      <c r="F711" s="140" t="s">
        <v>2440</v>
      </c>
      <c r="G711" s="141" t="s">
        <v>116</v>
      </c>
      <c r="H711" s="142">
        <v>400</v>
      </c>
      <c r="I711" s="143">
        <v>27.8</v>
      </c>
      <c r="J711" s="143">
        <f t="shared" si="90"/>
        <v>11120</v>
      </c>
      <c r="K711" s="140" t="s">
        <v>117</v>
      </c>
      <c r="L711" s="144"/>
      <c r="M711" s="145" t="s">
        <v>1</v>
      </c>
      <c r="N711" s="146" t="s">
        <v>34</v>
      </c>
      <c r="O711" s="131">
        <v>0</v>
      </c>
      <c r="P711" s="131">
        <f t="shared" si="91"/>
        <v>0</v>
      </c>
      <c r="Q711" s="131">
        <v>0</v>
      </c>
      <c r="R711" s="131">
        <f t="shared" si="92"/>
        <v>0</v>
      </c>
      <c r="S711" s="131">
        <v>0</v>
      </c>
      <c r="T711" s="132">
        <f t="shared" si="93"/>
        <v>0</v>
      </c>
      <c r="AR711" s="133" t="s">
        <v>623</v>
      </c>
      <c r="AT711" s="133" t="s">
        <v>2422</v>
      </c>
      <c r="AU711" s="133" t="s">
        <v>76</v>
      </c>
      <c r="AY711" s="13" t="s">
        <v>112</v>
      </c>
      <c r="BE711" s="134">
        <f t="shared" si="94"/>
        <v>11120</v>
      </c>
      <c r="BF711" s="134">
        <f t="shared" si="95"/>
        <v>0</v>
      </c>
      <c r="BG711" s="134">
        <f t="shared" si="96"/>
        <v>0</v>
      </c>
      <c r="BH711" s="134">
        <f t="shared" si="97"/>
        <v>0</v>
      </c>
      <c r="BI711" s="134">
        <f t="shared" si="98"/>
        <v>0</v>
      </c>
      <c r="BJ711" s="13" t="s">
        <v>76</v>
      </c>
      <c r="BK711" s="134">
        <f t="shared" si="99"/>
        <v>11120</v>
      </c>
      <c r="BL711" s="13" t="s">
        <v>623</v>
      </c>
      <c r="BM711" s="133" t="s">
        <v>2441</v>
      </c>
    </row>
    <row r="712" spans="2:65" s="1" customFormat="1" ht="24.2" customHeight="1">
      <c r="B712" s="122"/>
      <c r="C712" s="138" t="s">
        <v>2442</v>
      </c>
      <c r="D712" s="138" t="s">
        <v>2422</v>
      </c>
      <c r="E712" s="139" t="s">
        <v>2443</v>
      </c>
      <c r="F712" s="140" t="s">
        <v>2444</v>
      </c>
      <c r="G712" s="141" t="s">
        <v>116</v>
      </c>
      <c r="H712" s="142">
        <v>500</v>
      </c>
      <c r="I712" s="143">
        <v>88.3</v>
      </c>
      <c r="J712" s="143">
        <f t="shared" si="90"/>
        <v>44150</v>
      </c>
      <c r="K712" s="140" t="s">
        <v>117</v>
      </c>
      <c r="L712" s="144"/>
      <c r="M712" s="145" t="s">
        <v>1</v>
      </c>
      <c r="N712" s="146" t="s">
        <v>34</v>
      </c>
      <c r="O712" s="131">
        <v>0</v>
      </c>
      <c r="P712" s="131">
        <f t="shared" si="91"/>
        <v>0</v>
      </c>
      <c r="Q712" s="131">
        <v>0</v>
      </c>
      <c r="R712" s="131">
        <f t="shared" si="92"/>
        <v>0</v>
      </c>
      <c r="S712" s="131">
        <v>0</v>
      </c>
      <c r="T712" s="132">
        <f t="shared" si="93"/>
        <v>0</v>
      </c>
      <c r="AR712" s="133" t="s">
        <v>623</v>
      </c>
      <c r="AT712" s="133" t="s">
        <v>2422</v>
      </c>
      <c r="AU712" s="133" t="s">
        <v>76</v>
      </c>
      <c r="AY712" s="13" t="s">
        <v>112</v>
      </c>
      <c r="BE712" s="134">
        <f t="shared" si="94"/>
        <v>44150</v>
      </c>
      <c r="BF712" s="134">
        <f t="shared" si="95"/>
        <v>0</v>
      </c>
      <c r="BG712" s="134">
        <f t="shared" si="96"/>
        <v>0</v>
      </c>
      <c r="BH712" s="134">
        <f t="shared" si="97"/>
        <v>0</v>
      </c>
      <c r="BI712" s="134">
        <f t="shared" si="98"/>
        <v>0</v>
      </c>
      <c r="BJ712" s="13" t="s">
        <v>76</v>
      </c>
      <c r="BK712" s="134">
        <f t="shared" si="99"/>
        <v>44150</v>
      </c>
      <c r="BL712" s="13" t="s">
        <v>623</v>
      </c>
      <c r="BM712" s="133" t="s">
        <v>2445</v>
      </c>
    </row>
    <row r="713" spans="2:65" s="1" customFormat="1" ht="24.2" customHeight="1">
      <c r="B713" s="122"/>
      <c r="C713" s="138" t="s">
        <v>2446</v>
      </c>
      <c r="D713" s="138" t="s">
        <v>2422</v>
      </c>
      <c r="E713" s="139" t="s">
        <v>2447</v>
      </c>
      <c r="F713" s="140" t="s">
        <v>2448</v>
      </c>
      <c r="G713" s="141" t="s">
        <v>116</v>
      </c>
      <c r="H713" s="142">
        <v>200</v>
      </c>
      <c r="I713" s="143">
        <v>29.4</v>
      </c>
      <c r="J713" s="143">
        <f t="shared" si="90"/>
        <v>5880</v>
      </c>
      <c r="K713" s="140" t="s">
        <v>117</v>
      </c>
      <c r="L713" s="144"/>
      <c r="M713" s="145" t="s">
        <v>1</v>
      </c>
      <c r="N713" s="146" t="s">
        <v>34</v>
      </c>
      <c r="O713" s="131">
        <v>0</v>
      </c>
      <c r="P713" s="131">
        <f t="shared" si="91"/>
        <v>0</v>
      </c>
      <c r="Q713" s="131">
        <v>0</v>
      </c>
      <c r="R713" s="131">
        <f t="shared" si="92"/>
        <v>0</v>
      </c>
      <c r="S713" s="131">
        <v>0</v>
      </c>
      <c r="T713" s="132">
        <f t="shared" si="93"/>
        <v>0</v>
      </c>
      <c r="AR713" s="133" t="s">
        <v>623</v>
      </c>
      <c r="AT713" s="133" t="s">
        <v>2422</v>
      </c>
      <c r="AU713" s="133" t="s">
        <v>76</v>
      </c>
      <c r="AY713" s="13" t="s">
        <v>112</v>
      </c>
      <c r="BE713" s="134">
        <f t="shared" si="94"/>
        <v>5880</v>
      </c>
      <c r="BF713" s="134">
        <f t="shared" si="95"/>
        <v>0</v>
      </c>
      <c r="BG713" s="134">
        <f t="shared" si="96"/>
        <v>0</v>
      </c>
      <c r="BH713" s="134">
        <f t="shared" si="97"/>
        <v>0</v>
      </c>
      <c r="BI713" s="134">
        <f t="shared" si="98"/>
        <v>0</v>
      </c>
      <c r="BJ713" s="13" t="s">
        <v>76</v>
      </c>
      <c r="BK713" s="134">
        <f t="shared" si="99"/>
        <v>5880</v>
      </c>
      <c r="BL713" s="13" t="s">
        <v>623</v>
      </c>
      <c r="BM713" s="133" t="s">
        <v>2449</v>
      </c>
    </row>
    <row r="714" spans="2:65" s="1" customFormat="1" ht="24.2" customHeight="1">
      <c r="B714" s="122"/>
      <c r="C714" s="138" t="s">
        <v>2450</v>
      </c>
      <c r="D714" s="138" t="s">
        <v>2422</v>
      </c>
      <c r="E714" s="139" t="s">
        <v>2451</v>
      </c>
      <c r="F714" s="140" t="s">
        <v>2452</v>
      </c>
      <c r="G714" s="141" t="s">
        <v>116</v>
      </c>
      <c r="H714" s="142">
        <v>200</v>
      </c>
      <c r="I714" s="143">
        <v>140</v>
      </c>
      <c r="J714" s="143">
        <f t="shared" si="90"/>
        <v>28000</v>
      </c>
      <c r="K714" s="140" t="s">
        <v>117</v>
      </c>
      <c r="L714" s="144"/>
      <c r="M714" s="145" t="s">
        <v>1</v>
      </c>
      <c r="N714" s="146" t="s">
        <v>34</v>
      </c>
      <c r="O714" s="131">
        <v>0</v>
      </c>
      <c r="P714" s="131">
        <f t="shared" si="91"/>
        <v>0</v>
      </c>
      <c r="Q714" s="131">
        <v>0</v>
      </c>
      <c r="R714" s="131">
        <f t="shared" si="92"/>
        <v>0</v>
      </c>
      <c r="S714" s="131">
        <v>0</v>
      </c>
      <c r="T714" s="132">
        <f t="shared" si="93"/>
        <v>0</v>
      </c>
      <c r="AR714" s="133" t="s">
        <v>623</v>
      </c>
      <c r="AT714" s="133" t="s">
        <v>2422</v>
      </c>
      <c r="AU714" s="133" t="s">
        <v>76</v>
      </c>
      <c r="AY714" s="13" t="s">
        <v>112</v>
      </c>
      <c r="BE714" s="134">
        <f t="shared" si="94"/>
        <v>28000</v>
      </c>
      <c r="BF714" s="134">
        <f t="shared" si="95"/>
        <v>0</v>
      </c>
      <c r="BG714" s="134">
        <f t="shared" si="96"/>
        <v>0</v>
      </c>
      <c r="BH714" s="134">
        <f t="shared" si="97"/>
        <v>0</v>
      </c>
      <c r="BI714" s="134">
        <f t="shared" si="98"/>
        <v>0</v>
      </c>
      <c r="BJ714" s="13" t="s">
        <v>76</v>
      </c>
      <c r="BK714" s="134">
        <f t="shared" si="99"/>
        <v>28000</v>
      </c>
      <c r="BL714" s="13" t="s">
        <v>623</v>
      </c>
      <c r="BM714" s="133" t="s">
        <v>2453</v>
      </c>
    </row>
    <row r="715" spans="2:65" s="1" customFormat="1" ht="24.2" customHeight="1">
      <c r="B715" s="122"/>
      <c r="C715" s="138" t="s">
        <v>2454</v>
      </c>
      <c r="D715" s="138" t="s">
        <v>2422</v>
      </c>
      <c r="E715" s="139" t="s">
        <v>2455</v>
      </c>
      <c r="F715" s="140" t="s">
        <v>2456</v>
      </c>
      <c r="G715" s="141" t="s">
        <v>116</v>
      </c>
      <c r="H715" s="142">
        <v>200</v>
      </c>
      <c r="I715" s="143">
        <v>54.3</v>
      </c>
      <c r="J715" s="143">
        <f t="shared" si="90"/>
        <v>10860</v>
      </c>
      <c r="K715" s="140" t="s">
        <v>117</v>
      </c>
      <c r="L715" s="144"/>
      <c r="M715" s="145" t="s">
        <v>1</v>
      </c>
      <c r="N715" s="146" t="s">
        <v>34</v>
      </c>
      <c r="O715" s="131">
        <v>0</v>
      </c>
      <c r="P715" s="131">
        <f t="shared" si="91"/>
        <v>0</v>
      </c>
      <c r="Q715" s="131">
        <v>0</v>
      </c>
      <c r="R715" s="131">
        <f t="shared" si="92"/>
        <v>0</v>
      </c>
      <c r="S715" s="131">
        <v>0</v>
      </c>
      <c r="T715" s="132">
        <f t="shared" si="93"/>
        <v>0</v>
      </c>
      <c r="AR715" s="133" t="s">
        <v>623</v>
      </c>
      <c r="AT715" s="133" t="s">
        <v>2422</v>
      </c>
      <c r="AU715" s="133" t="s">
        <v>76</v>
      </c>
      <c r="AY715" s="13" t="s">
        <v>112</v>
      </c>
      <c r="BE715" s="134">
        <f t="shared" si="94"/>
        <v>10860</v>
      </c>
      <c r="BF715" s="134">
        <f t="shared" si="95"/>
        <v>0</v>
      </c>
      <c r="BG715" s="134">
        <f t="shared" si="96"/>
        <v>0</v>
      </c>
      <c r="BH715" s="134">
        <f t="shared" si="97"/>
        <v>0</v>
      </c>
      <c r="BI715" s="134">
        <f t="shared" si="98"/>
        <v>0</v>
      </c>
      <c r="BJ715" s="13" t="s">
        <v>76</v>
      </c>
      <c r="BK715" s="134">
        <f t="shared" si="99"/>
        <v>10860</v>
      </c>
      <c r="BL715" s="13" t="s">
        <v>623</v>
      </c>
      <c r="BM715" s="133" t="s">
        <v>2457</v>
      </c>
    </row>
    <row r="716" spans="2:65" s="1" customFormat="1" ht="24.2" customHeight="1">
      <c r="B716" s="122"/>
      <c r="C716" s="138" t="s">
        <v>2458</v>
      </c>
      <c r="D716" s="138" t="s">
        <v>2422</v>
      </c>
      <c r="E716" s="139" t="s">
        <v>2459</v>
      </c>
      <c r="F716" s="140" t="s">
        <v>2460</v>
      </c>
      <c r="G716" s="141" t="s">
        <v>116</v>
      </c>
      <c r="H716" s="142">
        <v>50</v>
      </c>
      <c r="I716" s="143">
        <v>510</v>
      </c>
      <c r="J716" s="143">
        <f t="shared" si="90"/>
        <v>25500</v>
      </c>
      <c r="K716" s="140" t="s">
        <v>117</v>
      </c>
      <c r="L716" s="144"/>
      <c r="M716" s="145" t="s">
        <v>1</v>
      </c>
      <c r="N716" s="146" t="s">
        <v>34</v>
      </c>
      <c r="O716" s="131">
        <v>0</v>
      </c>
      <c r="P716" s="131">
        <f t="shared" si="91"/>
        <v>0</v>
      </c>
      <c r="Q716" s="131">
        <v>0</v>
      </c>
      <c r="R716" s="131">
        <f t="shared" si="92"/>
        <v>0</v>
      </c>
      <c r="S716" s="131">
        <v>0</v>
      </c>
      <c r="T716" s="132">
        <f t="shared" si="93"/>
        <v>0</v>
      </c>
      <c r="AR716" s="133" t="s">
        <v>623</v>
      </c>
      <c r="AT716" s="133" t="s">
        <v>2422</v>
      </c>
      <c r="AU716" s="133" t="s">
        <v>76</v>
      </c>
      <c r="AY716" s="13" t="s">
        <v>112</v>
      </c>
      <c r="BE716" s="134">
        <f t="shared" si="94"/>
        <v>25500</v>
      </c>
      <c r="BF716" s="134">
        <f t="shared" si="95"/>
        <v>0</v>
      </c>
      <c r="BG716" s="134">
        <f t="shared" si="96"/>
        <v>0</v>
      </c>
      <c r="BH716" s="134">
        <f t="shared" si="97"/>
        <v>0</v>
      </c>
      <c r="BI716" s="134">
        <f t="shared" si="98"/>
        <v>0</v>
      </c>
      <c r="BJ716" s="13" t="s">
        <v>76</v>
      </c>
      <c r="BK716" s="134">
        <f t="shared" si="99"/>
        <v>25500</v>
      </c>
      <c r="BL716" s="13" t="s">
        <v>623</v>
      </c>
      <c r="BM716" s="133" t="s">
        <v>2461</v>
      </c>
    </row>
    <row r="717" spans="2:65" s="1" customFormat="1" ht="24.2" customHeight="1">
      <c r="B717" s="122"/>
      <c r="C717" s="138" t="s">
        <v>2462</v>
      </c>
      <c r="D717" s="138" t="s">
        <v>2422</v>
      </c>
      <c r="E717" s="139" t="s">
        <v>2463</v>
      </c>
      <c r="F717" s="140" t="s">
        <v>2464</v>
      </c>
      <c r="G717" s="141" t="s">
        <v>116</v>
      </c>
      <c r="H717" s="142">
        <v>50</v>
      </c>
      <c r="I717" s="143">
        <v>183</v>
      </c>
      <c r="J717" s="143">
        <f t="shared" si="90"/>
        <v>9150</v>
      </c>
      <c r="K717" s="140" t="s">
        <v>117</v>
      </c>
      <c r="L717" s="144"/>
      <c r="M717" s="145" t="s">
        <v>1</v>
      </c>
      <c r="N717" s="146" t="s">
        <v>34</v>
      </c>
      <c r="O717" s="131">
        <v>0</v>
      </c>
      <c r="P717" s="131">
        <f t="shared" si="91"/>
        <v>0</v>
      </c>
      <c r="Q717" s="131">
        <v>0</v>
      </c>
      <c r="R717" s="131">
        <f t="shared" si="92"/>
        <v>0</v>
      </c>
      <c r="S717" s="131">
        <v>0</v>
      </c>
      <c r="T717" s="132">
        <f t="shared" si="93"/>
        <v>0</v>
      </c>
      <c r="AR717" s="133" t="s">
        <v>623</v>
      </c>
      <c r="AT717" s="133" t="s">
        <v>2422</v>
      </c>
      <c r="AU717" s="133" t="s">
        <v>76</v>
      </c>
      <c r="AY717" s="13" t="s">
        <v>112</v>
      </c>
      <c r="BE717" s="134">
        <f t="shared" si="94"/>
        <v>9150</v>
      </c>
      <c r="BF717" s="134">
        <f t="shared" si="95"/>
        <v>0</v>
      </c>
      <c r="BG717" s="134">
        <f t="shared" si="96"/>
        <v>0</v>
      </c>
      <c r="BH717" s="134">
        <f t="shared" si="97"/>
        <v>0</v>
      </c>
      <c r="BI717" s="134">
        <f t="shared" si="98"/>
        <v>0</v>
      </c>
      <c r="BJ717" s="13" t="s">
        <v>76</v>
      </c>
      <c r="BK717" s="134">
        <f t="shared" si="99"/>
        <v>9150</v>
      </c>
      <c r="BL717" s="13" t="s">
        <v>623</v>
      </c>
      <c r="BM717" s="133" t="s">
        <v>2465</v>
      </c>
    </row>
    <row r="718" spans="2:65" s="1" customFormat="1" ht="24.2" customHeight="1">
      <c r="B718" s="122"/>
      <c r="C718" s="138" t="s">
        <v>2466</v>
      </c>
      <c r="D718" s="138" t="s">
        <v>2422</v>
      </c>
      <c r="E718" s="139" t="s">
        <v>2467</v>
      </c>
      <c r="F718" s="140" t="s">
        <v>2468</v>
      </c>
      <c r="G718" s="141" t="s">
        <v>133</v>
      </c>
      <c r="H718" s="142">
        <v>2</v>
      </c>
      <c r="I718" s="143">
        <v>13.9</v>
      </c>
      <c r="J718" s="143">
        <f t="shared" si="90"/>
        <v>27.8</v>
      </c>
      <c r="K718" s="140" t="s">
        <v>117</v>
      </c>
      <c r="L718" s="144"/>
      <c r="M718" s="145" t="s">
        <v>1</v>
      </c>
      <c r="N718" s="146" t="s">
        <v>34</v>
      </c>
      <c r="O718" s="131">
        <v>0</v>
      </c>
      <c r="P718" s="131">
        <f t="shared" si="91"/>
        <v>0</v>
      </c>
      <c r="Q718" s="131">
        <v>0</v>
      </c>
      <c r="R718" s="131">
        <f t="shared" si="92"/>
        <v>0</v>
      </c>
      <c r="S718" s="131">
        <v>0</v>
      </c>
      <c r="T718" s="132">
        <f t="shared" si="93"/>
        <v>0</v>
      </c>
      <c r="AR718" s="133" t="s">
        <v>623</v>
      </c>
      <c r="AT718" s="133" t="s">
        <v>2422</v>
      </c>
      <c r="AU718" s="133" t="s">
        <v>76</v>
      </c>
      <c r="AY718" s="13" t="s">
        <v>112</v>
      </c>
      <c r="BE718" s="134">
        <f t="shared" si="94"/>
        <v>27.8</v>
      </c>
      <c r="BF718" s="134">
        <f t="shared" si="95"/>
        <v>0</v>
      </c>
      <c r="BG718" s="134">
        <f t="shared" si="96"/>
        <v>0</v>
      </c>
      <c r="BH718" s="134">
        <f t="shared" si="97"/>
        <v>0</v>
      </c>
      <c r="BI718" s="134">
        <f t="shared" si="98"/>
        <v>0</v>
      </c>
      <c r="BJ718" s="13" t="s">
        <v>76</v>
      </c>
      <c r="BK718" s="134">
        <f t="shared" si="99"/>
        <v>27.8</v>
      </c>
      <c r="BL718" s="13" t="s">
        <v>623</v>
      </c>
      <c r="BM718" s="133" t="s">
        <v>2469</v>
      </c>
    </row>
    <row r="719" spans="2:65" s="1" customFormat="1" ht="24.2" customHeight="1">
      <c r="B719" s="122"/>
      <c r="C719" s="138" t="s">
        <v>2470</v>
      </c>
      <c r="D719" s="138" t="s">
        <v>2422</v>
      </c>
      <c r="E719" s="139" t="s">
        <v>2471</v>
      </c>
      <c r="F719" s="140" t="s">
        <v>2472</v>
      </c>
      <c r="G719" s="141" t="s">
        <v>133</v>
      </c>
      <c r="H719" s="142">
        <v>2</v>
      </c>
      <c r="I719" s="143">
        <v>24.3</v>
      </c>
      <c r="J719" s="143">
        <f t="shared" si="90"/>
        <v>48.6</v>
      </c>
      <c r="K719" s="140" t="s">
        <v>117</v>
      </c>
      <c r="L719" s="144"/>
      <c r="M719" s="145" t="s">
        <v>1</v>
      </c>
      <c r="N719" s="146" t="s">
        <v>34</v>
      </c>
      <c r="O719" s="131">
        <v>0</v>
      </c>
      <c r="P719" s="131">
        <f t="shared" si="91"/>
        <v>0</v>
      </c>
      <c r="Q719" s="131">
        <v>0</v>
      </c>
      <c r="R719" s="131">
        <f t="shared" si="92"/>
        <v>0</v>
      </c>
      <c r="S719" s="131">
        <v>0</v>
      </c>
      <c r="T719" s="132">
        <f t="shared" si="93"/>
        <v>0</v>
      </c>
      <c r="AR719" s="133" t="s">
        <v>623</v>
      </c>
      <c r="AT719" s="133" t="s">
        <v>2422</v>
      </c>
      <c r="AU719" s="133" t="s">
        <v>76</v>
      </c>
      <c r="AY719" s="13" t="s">
        <v>112</v>
      </c>
      <c r="BE719" s="134">
        <f t="shared" si="94"/>
        <v>48.6</v>
      </c>
      <c r="BF719" s="134">
        <f t="shared" si="95"/>
        <v>0</v>
      </c>
      <c r="BG719" s="134">
        <f t="shared" si="96"/>
        <v>0</v>
      </c>
      <c r="BH719" s="134">
        <f t="shared" si="97"/>
        <v>0</v>
      </c>
      <c r="BI719" s="134">
        <f t="shared" si="98"/>
        <v>0</v>
      </c>
      <c r="BJ719" s="13" t="s">
        <v>76</v>
      </c>
      <c r="BK719" s="134">
        <f t="shared" si="99"/>
        <v>48.6</v>
      </c>
      <c r="BL719" s="13" t="s">
        <v>623</v>
      </c>
      <c r="BM719" s="133" t="s">
        <v>2473</v>
      </c>
    </row>
    <row r="720" spans="2:65" s="1" customFormat="1" ht="24.2" customHeight="1">
      <c r="B720" s="122"/>
      <c r="C720" s="138" t="s">
        <v>2474</v>
      </c>
      <c r="D720" s="138" t="s">
        <v>2422</v>
      </c>
      <c r="E720" s="139" t="s">
        <v>2475</v>
      </c>
      <c r="F720" s="140" t="s">
        <v>2476</v>
      </c>
      <c r="G720" s="141" t="s">
        <v>133</v>
      </c>
      <c r="H720" s="142">
        <v>2</v>
      </c>
      <c r="I720" s="143">
        <v>30.4</v>
      </c>
      <c r="J720" s="143">
        <f t="shared" si="90"/>
        <v>60.8</v>
      </c>
      <c r="K720" s="140" t="s">
        <v>117</v>
      </c>
      <c r="L720" s="144"/>
      <c r="M720" s="145" t="s">
        <v>1</v>
      </c>
      <c r="N720" s="146" t="s">
        <v>34</v>
      </c>
      <c r="O720" s="131">
        <v>0</v>
      </c>
      <c r="P720" s="131">
        <f t="shared" si="91"/>
        <v>0</v>
      </c>
      <c r="Q720" s="131">
        <v>0</v>
      </c>
      <c r="R720" s="131">
        <f t="shared" si="92"/>
        <v>0</v>
      </c>
      <c r="S720" s="131">
        <v>0</v>
      </c>
      <c r="T720" s="132">
        <f t="shared" si="93"/>
        <v>0</v>
      </c>
      <c r="AR720" s="133" t="s">
        <v>623</v>
      </c>
      <c r="AT720" s="133" t="s">
        <v>2422</v>
      </c>
      <c r="AU720" s="133" t="s">
        <v>76</v>
      </c>
      <c r="AY720" s="13" t="s">
        <v>112</v>
      </c>
      <c r="BE720" s="134">
        <f t="shared" si="94"/>
        <v>60.8</v>
      </c>
      <c r="BF720" s="134">
        <f t="shared" si="95"/>
        <v>0</v>
      </c>
      <c r="BG720" s="134">
        <f t="shared" si="96"/>
        <v>0</v>
      </c>
      <c r="BH720" s="134">
        <f t="shared" si="97"/>
        <v>0</v>
      </c>
      <c r="BI720" s="134">
        <f t="shared" si="98"/>
        <v>0</v>
      </c>
      <c r="BJ720" s="13" t="s">
        <v>76</v>
      </c>
      <c r="BK720" s="134">
        <f t="shared" si="99"/>
        <v>60.8</v>
      </c>
      <c r="BL720" s="13" t="s">
        <v>623</v>
      </c>
      <c r="BM720" s="133" t="s">
        <v>2477</v>
      </c>
    </row>
    <row r="721" spans="2:65" s="1" customFormat="1" ht="33" customHeight="1">
      <c r="B721" s="122"/>
      <c r="C721" s="138" t="s">
        <v>2478</v>
      </c>
      <c r="D721" s="138" t="s">
        <v>2422</v>
      </c>
      <c r="E721" s="139" t="s">
        <v>2479</v>
      </c>
      <c r="F721" s="140" t="s">
        <v>2480</v>
      </c>
      <c r="G721" s="141" t="s">
        <v>133</v>
      </c>
      <c r="H721" s="142">
        <v>2</v>
      </c>
      <c r="I721" s="143">
        <v>11.5</v>
      </c>
      <c r="J721" s="143">
        <f t="shared" si="90"/>
        <v>23</v>
      </c>
      <c r="K721" s="140" t="s">
        <v>117</v>
      </c>
      <c r="L721" s="144"/>
      <c r="M721" s="145" t="s">
        <v>1</v>
      </c>
      <c r="N721" s="146" t="s">
        <v>34</v>
      </c>
      <c r="O721" s="131">
        <v>0</v>
      </c>
      <c r="P721" s="131">
        <f t="shared" si="91"/>
        <v>0</v>
      </c>
      <c r="Q721" s="131">
        <v>0</v>
      </c>
      <c r="R721" s="131">
        <f t="shared" si="92"/>
        <v>0</v>
      </c>
      <c r="S721" s="131">
        <v>0</v>
      </c>
      <c r="T721" s="132">
        <f t="shared" si="93"/>
        <v>0</v>
      </c>
      <c r="AR721" s="133" t="s">
        <v>623</v>
      </c>
      <c r="AT721" s="133" t="s">
        <v>2422</v>
      </c>
      <c r="AU721" s="133" t="s">
        <v>76</v>
      </c>
      <c r="AY721" s="13" t="s">
        <v>112</v>
      </c>
      <c r="BE721" s="134">
        <f t="shared" si="94"/>
        <v>23</v>
      </c>
      <c r="BF721" s="134">
        <f t="shared" si="95"/>
        <v>0</v>
      </c>
      <c r="BG721" s="134">
        <f t="shared" si="96"/>
        <v>0</v>
      </c>
      <c r="BH721" s="134">
        <f t="shared" si="97"/>
        <v>0</v>
      </c>
      <c r="BI721" s="134">
        <f t="shared" si="98"/>
        <v>0</v>
      </c>
      <c r="BJ721" s="13" t="s">
        <v>76</v>
      </c>
      <c r="BK721" s="134">
        <f t="shared" si="99"/>
        <v>23</v>
      </c>
      <c r="BL721" s="13" t="s">
        <v>623</v>
      </c>
      <c r="BM721" s="133" t="s">
        <v>2481</v>
      </c>
    </row>
    <row r="722" spans="2:65" s="1" customFormat="1" ht="24.2" customHeight="1">
      <c r="B722" s="122"/>
      <c r="C722" s="138" t="s">
        <v>2482</v>
      </c>
      <c r="D722" s="138" t="s">
        <v>2422</v>
      </c>
      <c r="E722" s="139" t="s">
        <v>2483</v>
      </c>
      <c r="F722" s="140" t="s">
        <v>2484</v>
      </c>
      <c r="G722" s="141" t="s">
        <v>133</v>
      </c>
      <c r="H722" s="142">
        <v>2</v>
      </c>
      <c r="I722" s="143">
        <v>95.7</v>
      </c>
      <c r="J722" s="143">
        <f t="shared" si="90"/>
        <v>191.4</v>
      </c>
      <c r="K722" s="140" t="s">
        <v>117</v>
      </c>
      <c r="L722" s="144"/>
      <c r="M722" s="145" t="s">
        <v>1</v>
      </c>
      <c r="N722" s="146" t="s">
        <v>34</v>
      </c>
      <c r="O722" s="131">
        <v>0</v>
      </c>
      <c r="P722" s="131">
        <f t="shared" si="91"/>
        <v>0</v>
      </c>
      <c r="Q722" s="131">
        <v>0</v>
      </c>
      <c r="R722" s="131">
        <f t="shared" si="92"/>
        <v>0</v>
      </c>
      <c r="S722" s="131">
        <v>0</v>
      </c>
      <c r="T722" s="132">
        <f t="shared" si="93"/>
        <v>0</v>
      </c>
      <c r="AR722" s="133" t="s">
        <v>623</v>
      </c>
      <c r="AT722" s="133" t="s">
        <v>2422</v>
      </c>
      <c r="AU722" s="133" t="s">
        <v>76</v>
      </c>
      <c r="AY722" s="13" t="s">
        <v>112</v>
      </c>
      <c r="BE722" s="134">
        <f t="shared" si="94"/>
        <v>191.4</v>
      </c>
      <c r="BF722" s="134">
        <f t="shared" si="95"/>
        <v>0</v>
      </c>
      <c r="BG722" s="134">
        <f t="shared" si="96"/>
        <v>0</v>
      </c>
      <c r="BH722" s="134">
        <f t="shared" si="97"/>
        <v>0</v>
      </c>
      <c r="BI722" s="134">
        <f t="shared" si="98"/>
        <v>0</v>
      </c>
      <c r="BJ722" s="13" t="s">
        <v>76</v>
      </c>
      <c r="BK722" s="134">
        <f t="shared" si="99"/>
        <v>191.4</v>
      </c>
      <c r="BL722" s="13" t="s">
        <v>623</v>
      </c>
      <c r="BM722" s="133" t="s">
        <v>2485</v>
      </c>
    </row>
    <row r="723" spans="2:65" s="1" customFormat="1" ht="33" customHeight="1">
      <c r="B723" s="122"/>
      <c r="C723" s="138" t="s">
        <v>2486</v>
      </c>
      <c r="D723" s="138" t="s">
        <v>2422</v>
      </c>
      <c r="E723" s="139" t="s">
        <v>2487</v>
      </c>
      <c r="F723" s="140" t="s">
        <v>2488</v>
      </c>
      <c r="G723" s="141" t="s">
        <v>133</v>
      </c>
      <c r="H723" s="142">
        <v>2</v>
      </c>
      <c r="I723" s="143">
        <v>27.1</v>
      </c>
      <c r="J723" s="143">
        <f t="shared" si="90"/>
        <v>54.2</v>
      </c>
      <c r="K723" s="140" t="s">
        <v>117</v>
      </c>
      <c r="L723" s="144"/>
      <c r="M723" s="145" t="s">
        <v>1</v>
      </c>
      <c r="N723" s="146" t="s">
        <v>34</v>
      </c>
      <c r="O723" s="131">
        <v>0</v>
      </c>
      <c r="P723" s="131">
        <f t="shared" si="91"/>
        <v>0</v>
      </c>
      <c r="Q723" s="131">
        <v>0</v>
      </c>
      <c r="R723" s="131">
        <f t="shared" si="92"/>
        <v>0</v>
      </c>
      <c r="S723" s="131">
        <v>0</v>
      </c>
      <c r="T723" s="132">
        <f t="shared" si="93"/>
        <v>0</v>
      </c>
      <c r="AR723" s="133" t="s">
        <v>623</v>
      </c>
      <c r="AT723" s="133" t="s">
        <v>2422</v>
      </c>
      <c r="AU723" s="133" t="s">
        <v>76</v>
      </c>
      <c r="AY723" s="13" t="s">
        <v>112</v>
      </c>
      <c r="BE723" s="134">
        <f t="shared" si="94"/>
        <v>54.2</v>
      </c>
      <c r="BF723" s="134">
        <f t="shared" si="95"/>
        <v>0</v>
      </c>
      <c r="BG723" s="134">
        <f t="shared" si="96"/>
        <v>0</v>
      </c>
      <c r="BH723" s="134">
        <f t="shared" si="97"/>
        <v>0</v>
      </c>
      <c r="BI723" s="134">
        <f t="shared" si="98"/>
        <v>0</v>
      </c>
      <c r="BJ723" s="13" t="s">
        <v>76</v>
      </c>
      <c r="BK723" s="134">
        <f t="shared" si="99"/>
        <v>54.2</v>
      </c>
      <c r="BL723" s="13" t="s">
        <v>623</v>
      </c>
      <c r="BM723" s="133" t="s">
        <v>2489</v>
      </c>
    </row>
    <row r="724" spans="2:65" s="1" customFormat="1" ht="33" customHeight="1">
      <c r="B724" s="122"/>
      <c r="C724" s="138" t="s">
        <v>2490</v>
      </c>
      <c r="D724" s="138" t="s">
        <v>2422</v>
      </c>
      <c r="E724" s="139" t="s">
        <v>2491</v>
      </c>
      <c r="F724" s="140" t="s">
        <v>2492</v>
      </c>
      <c r="G724" s="141" t="s">
        <v>133</v>
      </c>
      <c r="H724" s="142">
        <v>2</v>
      </c>
      <c r="I724" s="143">
        <v>221</v>
      </c>
      <c r="J724" s="143">
        <f t="shared" si="90"/>
        <v>442</v>
      </c>
      <c r="K724" s="140" t="s">
        <v>117</v>
      </c>
      <c r="L724" s="144"/>
      <c r="M724" s="145" t="s">
        <v>1</v>
      </c>
      <c r="N724" s="146" t="s">
        <v>34</v>
      </c>
      <c r="O724" s="131">
        <v>0</v>
      </c>
      <c r="P724" s="131">
        <f t="shared" si="91"/>
        <v>0</v>
      </c>
      <c r="Q724" s="131">
        <v>0</v>
      </c>
      <c r="R724" s="131">
        <f t="shared" si="92"/>
        <v>0</v>
      </c>
      <c r="S724" s="131">
        <v>0</v>
      </c>
      <c r="T724" s="132">
        <f t="shared" si="93"/>
        <v>0</v>
      </c>
      <c r="AR724" s="133" t="s">
        <v>623</v>
      </c>
      <c r="AT724" s="133" t="s">
        <v>2422</v>
      </c>
      <c r="AU724" s="133" t="s">
        <v>76</v>
      </c>
      <c r="AY724" s="13" t="s">
        <v>112</v>
      </c>
      <c r="BE724" s="134">
        <f t="shared" si="94"/>
        <v>442</v>
      </c>
      <c r="BF724" s="134">
        <f t="shared" si="95"/>
        <v>0</v>
      </c>
      <c r="BG724" s="134">
        <f t="shared" si="96"/>
        <v>0</v>
      </c>
      <c r="BH724" s="134">
        <f t="shared" si="97"/>
        <v>0</v>
      </c>
      <c r="BI724" s="134">
        <f t="shared" si="98"/>
        <v>0</v>
      </c>
      <c r="BJ724" s="13" t="s">
        <v>76</v>
      </c>
      <c r="BK724" s="134">
        <f t="shared" si="99"/>
        <v>442</v>
      </c>
      <c r="BL724" s="13" t="s">
        <v>623</v>
      </c>
      <c r="BM724" s="133" t="s">
        <v>2493</v>
      </c>
    </row>
    <row r="725" spans="2:65" s="1" customFormat="1" ht="24.2" customHeight="1">
      <c r="B725" s="122"/>
      <c r="C725" s="138" t="s">
        <v>2494</v>
      </c>
      <c r="D725" s="138" t="s">
        <v>2422</v>
      </c>
      <c r="E725" s="139" t="s">
        <v>2495</v>
      </c>
      <c r="F725" s="140" t="s">
        <v>2496</v>
      </c>
      <c r="G725" s="141" t="s">
        <v>133</v>
      </c>
      <c r="H725" s="142">
        <v>2</v>
      </c>
      <c r="I725" s="143">
        <v>797</v>
      </c>
      <c r="J725" s="143">
        <f t="shared" si="90"/>
        <v>1594</v>
      </c>
      <c r="K725" s="140" t="s">
        <v>117</v>
      </c>
      <c r="L725" s="144"/>
      <c r="M725" s="145" t="s">
        <v>1</v>
      </c>
      <c r="N725" s="146" t="s">
        <v>34</v>
      </c>
      <c r="O725" s="131">
        <v>0</v>
      </c>
      <c r="P725" s="131">
        <f t="shared" si="91"/>
        <v>0</v>
      </c>
      <c r="Q725" s="131">
        <v>0</v>
      </c>
      <c r="R725" s="131">
        <f t="shared" si="92"/>
        <v>0</v>
      </c>
      <c r="S725" s="131">
        <v>0</v>
      </c>
      <c r="T725" s="132">
        <f t="shared" si="93"/>
        <v>0</v>
      </c>
      <c r="AR725" s="133" t="s">
        <v>623</v>
      </c>
      <c r="AT725" s="133" t="s">
        <v>2422</v>
      </c>
      <c r="AU725" s="133" t="s">
        <v>76</v>
      </c>
      <c r="AY725" s="13" t="s">
        <v>112</v>
      </c>
      <c r="BE725" s="134">
        <f t="shared" si="94"/>
        <v>1594</v>
      </c>
      <c r="BF725" s="134">
        <f t="shared" si="95"/>
        <v>0</v>
      </c>
      <c r="BG725" s="134">
        <f t="shared" si="96"/>
        <v>0</v>
      </c>
      <c r="BH725" s="134">
        <f t="shared" si="97"/>
        <v>0</v>
      </c>
      <c r="BI725" s="134">
        <f t="shared" si="98"/>
        <v>0</v>
      </c>
      <c r="BJ725" s="13" t="s">
        <v>76</v>
      </c>
      <c r="BK725" s="134">
        <f t="shared" si="99"/>
        <v>1594</v>
      </c>
      <c r="BL725" s="13" t="s">
        <v>623</v>
      </c>
      <c r="BM725" s="133" t="s">
        <v>2497</v>
      </c>
    </row>
    <row r="726" spans="2:65" s="1" customFormat="1" ht="37.9" customHeight="1">
      <c r="B726" s="122"/>
      <c r="C726" s="138" t="s">
        <v>2498</v>
      </c>
      <c r="D726" s="138" t="s">
        <v>2422</v>
      </c>
      <c r="E726" s="139" t="s">
        <v>2499</v>
      </c>
      <c r="F726" s="140" t="s">
        <v>2500</v>
      </c>
      <c r="G726" s="141" t="s">
        <v>133</v>
      </c>
      <c r="H726" s="142">
        <v>2</v>
      </c>
      <c r="I726" s="143">
        <v>78.400000000000006</v>
      </c>
      <c r="J726" s="143">
        <f t="shared" si="90"/>
        <v>156.80000000000001</v>
      </c>
      <c r="K726" s="140" t="s">
        <v>117</v>
      </c>
      <c r="L726" s="144"/>
      <c r="M726" s="145" t="s">
        <v>1</v>
      </c>
      <c r="N726" s="146" t="s">
        <v>34</v>
      </c>
      <c r="O726" s="131">
        <v>0</v>
      </c>
      <c r="P726" s="131">
        <f t="shared" si="91"/>
        <v>0</v>
      </c>
      <c r="Q726" s="131">
        <v>0</v>
      </c>
      <c r="R726" s="131">
        <f t="shared" si="92"/>
        <v>0</v>
      </c>
      <c r="S726" s="131">
        <v>0</v>
      </c>
      <c r="T726" s="132">
        <f t="shared" si="93"/>
        <v>0</v>
      </c>
      <c r="AR726" s="133" t="s">
        <v>623</v>
      </c>
      <c r="AT726" s="133" t="s">
        <v>2422</v>
      </c>
      <c r="AU726" s="133" t="s">
        <v>76</v>
      </c>
      <c r="AY726" s="13" t="s">
        <v>112</v>
      </c>
      <c r="BE726" s="134">
        <f t="shared" si="94"/>
        <v>156.80000000000001</v>
      </c>
      <c r="BF726" s="134">
        <f t="shared" si="95"/>
        <v>0</v>
      </c>
      <c r="BG726" s="134">
        <f t="shared" si="96"/>
        <v>0</v>
      </c>
      <c r="BH726" s="134">
        <f t="shared" si="97"/>
        <v>0</v>
      </c>
      <c r="BI726" s="134">
        <f t="shared" si="98"/>
        <v>0</v>
      </c>
      <c r="BJ726" s="13" t="s">
        <v>76</v>
      </c>
      <c r="BK726" s="134">
        <f t="shared" si="99"/>
        <v>156.80000000000001</v>
      </c>
      <c r="BL726" s="13" t="s">
        <v>623</v>
      </c>
      <c r="BM726" s="133" t="s">
        <v>2501</v>
      </c>
    </row>
    <row r="727" spans="2:65" s="1" customFormat="1" ht="24.2" customHeight="1">
      <c r="B727" s="122"/>
      <c r="C727" s="138" t="s">
        <v>2502</v>
      </c>
      <c r="D727" s="138" t="s">
        <v>2422</v>
      </c>
      <c r="E727" s="139" t="s">
        <v>2503</v>
      </c>
      <c r="F727" s="140" t="s">
        <v>2504</v>
      </c>
      <c r="G727" s="141" t="s">
        <v>133</v>
      </c>
      <c r="H727" s="142">
        <v>2</v>
      </c>
      <c r="I727" s="143">
        <v>201</v>
      </c>
      <c r="J727" s="143">
        <f t="shared" si="90"/>
        <v>402</v>
      </c>
      <c r="K727" s="140" t="s">
        <v>117</v>
      </c>
      <c r="L727" s="144"/>
      <c r="M727" s="145" t="s">
        <v>1</v>
      </c>
      <c r="N727" s="146" t="s">
        <v>34</v>
      </c>
      <c r="O727" s="131">
        <v>0</v>
      </c>
      <c r="P727" s="131">
        <f t="shared" si="91"/>
        <v>0</v>
      </c>
      <c r="Q727" s="131">
        <v>0</v>
      </c>
      <c r="R727" s="131">
        <f t="shared" si="92"/>
        <v>0</v>
      </c>
      <c r="S727" s="131">
        <v>0</v>
      </c>
      <c r="T727" s="132">
        <f t="shared" si="93"/>
        <v>0</v>
      </c>
      <c r="AR727" s="133" t="s">
        <v>623</v>
      </c>
      <c r="AT727" s="133" t="s">
        <v>2422</v>
      </c>
      <c r="AU727" s="133" t="s">
        <v>76</v>
      </c>
      <c r="AY727" s="13" t="s">
        <v>112</v>
      </c>
      <c r="BE727" s="134">
        <f t="shared" si="94"/>
        <v>402</v>
      </c>
      <c r="BF727" s="134">
        <f t="shared" si="95"/>
        <v>0</v>
      </c>
      <c r="BG727" s="134">
        <f t="shared" si="96"/>
        <v>0</v>
      </c>
      <c r="BH727" s="134">
        <f t="shared" si="97"/>
        <v>0</v>
      </c>
      <c r="BI727" s="134">
        <f t="shared" si="98"/>
        <v>0</v>
      </c>
      <c r="BJ727" s="13" t="s">
        <v>76</v>
      </c>
      <c r="BK727" s="134">
        <f t="shared" si="99"/>
        <v>402</v>
      </c>
      <c r="BL727" s="13" t="s">
        <v>623</v>
      </c>
      <c r="BM727" s="133" t="s">
        <v>2505</v>
      </c>
    </row>
    <row r="728" spans="2:65" s="1" customFormat="1" ht="33" customHeight="1">
      <c r="B728" s="122"/>
      <c r="C728" s="138" t="s">
        <v>2506</v>
      </c>
      <c r="D728" s="138" t="s">
        <v>2422</v>
      </c>
      <c r="E728" s="139" t="s">
        <v>2507</v>
      </c>
      <c r="F728" s="140" t="s">
        <v>2508</v>
      </c>
      <c r="G728" s="141" t="s">
        <v>133</v>
      </c>
      <c r="H728" s="142">
        <v>2</v>
      </c>
      <c r="I728" s="143">
        <v>928</v>
      </c>
      <c r="J728" s="143">
        <f t="shared" si="90"/>
        <v>1856</v>
      </c>
      <c r="K728" s="140" t="s">
        <v>117</v>
      </c>
      <c r="L728" s="144"/>
      <c r="M728" s="145" t="s">
        <v>1</v>
      </c>
      <c r="N728" s="146" t="s">
        <v>34</v>
      </c>
      <c r="O728" s="131">
        <v>0</v>
      </c>
      <c r="P728" s="131">
        <f t="shared" si="91"/>
        <v>0</v>
      </c>
      <c r="Q728" s="131">
        <v>0</v>
      </c>
      <c r="R728" s="131">
        <f t="shared" si="92"/>
        <v>0</v>
      </c>
      <c r="S728" s="131">
        <v>0</v>
      </c>
      <c r="T728" s="132">
        <f t="shared" si="93"/>
        <v>0</v>
      </c>
      <c r="AR728" s="133" t="s">
        <v>623</v>
      </c>
      <c r="AT728" s="133" t="s">
        <v>2422</v>
      </c>
      <c r="AU728" s="133" t="s">
        <v>76</v>
      </c>
      <c r="AY728" s="13" t="s">
        <v>112</v>
      </c>
      <c r="BE728" s="134">
        <f t="shared" si="94"/>
        <v>1856</v>
      </c>
      <c r="BF728" s="134">
        <f t="shared" si="95"/>
        <v>0</v>
      </c>
      <c r="BG728" s="134">
        <f t="shared" si="96"/>
        <v>0</v>
      </c>
      <c r="BH728" s="134">
        <f t="shared" si="97"/>
        <v>0</v>
      </c>
      <c r="BI728" s="134">
        <f t="shared" si="98"/>
        <v>0</v>
      </c>
      <c r="BJ728" s="13" t="s">
        <v>76</v>
      </c>
      <c r="BK728" s="134">
        <f t="shared" si="99"/>
        <v>1856</v>
      </c>
      <c r="BL728" s="13" t="s">
        <v>623</v>
      </c>
      <c r="BM728" s="133" t="s">
        <v>2509</v>
      </c>
    </row>
    <row r="729" spans="2:65" s="1" customFormat="1" ht="24.2" customHeight="1">
      <c r="B729" s="122"/>
      <c r="C729" s="138" t="s">
        <v>2510</v>
      </c>
      <c r="D729" s="138" t="s">
        <v>2422</v>
      </c>
      <c r="E729" s="139" t="s">
        <v>2511</v>
      </c>
      <c r="F729" s="140" t="s">
        <v>2512</v>
      </c>
      <c r="G729" s="141" t="s">
        <v>116</v>
      </c>
      <c r="H729" s="142">
        <v>400</v>
      </c>
      <c r="I729" s="143">
        <v>176</v>
      </c>
      <c r="J729" s="143">
        <f t="shared" si="90"/>
        <v>70400</v>
      </c>
      <c r="K729" s="140" t="s">
        <v>117</v>
      </c>
      <c r="L729" s="144"/>
      <c r="M729" s="145" t="s">
        <v>1</v>
      </c>
      <c r="N729" s="146" t="s">
        <v>34</v>
      </c>
      <c r="O729" s="131">
        <v>0</v>
      </c>
      <c r="P729" s="131">
        <f t="shared" si="91"/>
        <v>0</v>
      </c>
      <c r="Q729" s="131">
        <v>0</v>
      </c>
      <c r="R729" s="131">
        <f t="shared" si="92"/>
        <v>0</v>
      </c>
      <c r="S729" s="131">
        <v>0</v>
      </c>
      <c r="T729" s="132">
        <f t="shared" si="93"/>
        <v>0</v>
      </c>
      <c r="AR729" s="133" t="s">
        <v>623</v>
      </c>
      <c r="AT729" s="133" t="s">
        <v>2422</v>
      </c>
      <c r="AU729" s="133" t="s">
        <v>76</v>
      </c>
      <c r="AY729" s="13" t="s">
        <v>112</v>
      </c>
      <c r="BE729" s="134">
        <f t="shared" si="94"/>
        <v>70400</v>
      </c>
      <c r="BF729" s="134">
        <f t="shared" si="95"/>
        <v>0</v>
      </c>
      <c r="BG729" s="134">
        <f t="shared" si="96"/>
        <v>0</v>
      </c>
      <c r="BH729" s="134">
        <f t="shared" si="97"/>
        <v>0</v>
      </c>
      <c r="BI729" s="134">
        <f t="shared" si="98"/>
        <v>0</v>
      </c>
      <c r="BJ729" s="13" t="s">
        <v>76</v>
      </c>
      <c r="BK729" s="134">
        <f t="shared" si="99"/>
        <v>70400</v>
      </c>
      <c r="BL729" s="13" t="s">
        <v>623</v>
      </c>
      <c r="BM729" s="133" t="s">
        <v>2513</v>
      </c>
    </row>
    <row r="730" spans="2:65" s="1" customFormat="1" ht="24.2" customHeight="1">
      <c r="B730" s="122"/>
      <c r="C730" s="138" t="s">
        <v>2514</v>
      </c>
      <c r="D730" s="138" t="s">
        <v>2422</v>
      </c>
      <c r="E730" s="139" t="s">
        <v>2515</v>
      </c>
      <c r="F730" s="140" t="s">
        <v>2516</v>
      </c>
      <c r="G730" s="141" t="s">
        <v>116</v>
      </c>
      <c r="H730" s="142">
        <v>400</v>
      </c>
      <c r="I730" s="143">
        <v>491</v>
      </c>
      <c r="J730" s="143">
        <f t="shared" si="90"/>
        <v>196400</v>
      </c>
      <c r="K730" s="140" t="s">
        <v>117</v>
      </c>
      <c r="L730" s="144"/>
      <c r="M730" s="145" t="s">
        <v>1</v>
      </c>
      <c r="N730" s="146" t="s">
        <v>34</v>
      </c>
      <c r="O730" s="131">
        <v>0</v>
      </c>
      <c r="P730" s="131">
        <f t="shared" si="91"/>
        <v>0</v>
      </c>
      <c r="Q730" s="131">
        <v>0</v>
      </c>
      <c r="R730" s="131">
        <f t="shared" si="92"/>
        <v>0</v>
      </c>
      <c r="S730" s="131">
        <v>0</v>
      </c>
      <c r="T730" s="132">
        <f t="shared" si="93"/>
        <v>0</v>
      </c>
      <c r="AR730" s="133" t="s">
        <v>623</v>
      </c>
      <c r="AT730" s="133" t="s">
        <v>2422</v>
      </c>
      <c r="AU730" s="133" t="s">
        <v>76</v>
      </c>
      <c r="AY730" s="13" t="s">
        <v>112</v>
      </c>
      <c r="BE730" s="134">
        <f t="shared" si="94"/>
        <v>196400</v>
      </c>
      <c r="BF730" s="134">
        <f t="shared" si="95"/>
        <v>0</v>
      </c>
      <c r="BG730" s="134">
        <f t="shared" si="96"/>
        <v>0</v>
      </c>
      <c r="BH730" s="134">
        <f t="shared" si="97"/>
        <v>0</v>
      </c>
      <c r="BI730" s="134">
        <f t="shared" si="98"/>
        <v>0</v>
      </c>
      <c r="BJ730" s="13" t="s">
        <v>76</v>
      </c>
      <c r="BK730" s="134">
        <f t="shared" si="99"/>
        <v>196400</v>
      </c>
      <c r="BL730" s="13" t="s">
        <v>623</v>
      </c>
      <c r="BM730" s="133" t="s">
        <v>2517</v>
      </c>
    </row>
    <row r="731" spans="2:65" s="1" customFormat="1" ht="24.2" customHeight="1">
      <c r="B731" s="122"/>
      <c r="C731" s="138" t="s">
        <v>2518</v>
      </c>
      <c r="D731" s="138" t="s">
        <v>2422</v>
      </c>
      <c r="E731" s="139" t="s">
        <v>2519</v>
      </c>
      <c r="F731" s="140" t="s">
        <v>2520</v>
      </c>
      <c r="G731" s="141" t="s">
        <v>116</v>
      </c>
      <c r="H731" s="142">
        <v>50</v>
      </c>
      <c r="I731" s="143">
        <v>189</v>
      </c>
      <c r="J731" s="143">
        <f t="shared" si="90"/>
        <v>9450</v>
      </c>
      <c r="K731" s="140" t="s">
        <v>117</v>
      </c>
      <c r="L731" s="144"/>
      <c r="M731" s="145" t="s">
        <v>1</v>
      </c>
      <c r="N731" s="146" t="s">
        <v>34</v>
      </c>
      <c r="O731" s="131">
        <v>0</v>
      </c>
      <c r="P731" s="131">
        <f t="shared" si="91"/>
        <v>0</v>
      </c>
      <c r="Q731" s="131">
        <v>0</v>
      </c>
      <c r="R731" s="131">
        <f t="shared" si="92"/>
        <v>0</v>
      </c>
      <c r="S731" s="131">
        <v>0</v>
      </c>
      <c r="T731" s="132">
        <f t="shared" si="93"/>
        <v>0</v>
      </c>
      <c r="AR731" s="133" t="s">
        <v>623</v>
      </c>
      <c r="AT731" s="133" t="s">
        <v>2422</v>
      </c>
      <c r="AU731" s="133" t="s">
        <v>76</v>
      </c>
      <c r="AY731" s="13" t="s">
        <v>112</v>
      </c>
      <c r="BE731" s="134">
        <f t="shared" si="94"/>
        <v>9450</v>
      </c>
      <c r="BF731" s="134">
        <f t="shared" si="95"/>
        <v>0</v>
      </c>
      <c r="BG731" s="134">
        <f t="shared" si="96"/>
        <v>0</v>
      </c>
      <c r="BH731" s="134">
        <f t="shared" si="97"/>
        <v>0</v>
      </c>
      <c r="BI731" s="134">
        <f t="shared" si="98"/>
        <v>0</v>
      </c>
      <c r="BJ731" s="13" t="s">
        <v>76</v>
      </c>
      <c r="BK731" s="134">
        <f t="shared" si="99"/>
        <v>9450</v>
      </c>
      <c r="BL731" s="13" t="s">
        <v>623</v>
      </c>
      <c r="BM731" s="133" t="s">
        <v>2521</v>
      </c>
    </row>
    <row r="732" spans="2:65" s="1" customFormat="1" ht="24.2" customHeight="1">
      <c r="B732" s="122"/>
      <c r="C732" s="138" t="s">
        <v>2522</v>
      </c>
      <c r="D732" s="138" t="s">
        <v>2422</v>
      </c>
      <c r="E732" s="139" t="s">
        <v>2523</v>
      </c>
      <c r="F732" s="140" t="s">
        <v>2524</v>
      </c>
      <c r="G732" s="141" t="s">
        <v>133</v>
      </c>
      <c r="H732" s="142">
        <v>2</v>
      </c>
      <c r="I732" s="143">
        <v>12</v>
      </c>
      <c r="J732" s="143">
        <f t="shared" si="90"/>
        <v>24</v>
      </c>
      <c r="K732" s="140" t="s">
        <v>117</v>
      </c>
      <c r="L732" s="144"/>
      <c r="M732" s="145" t="s">
        <v>1</v>
      </c>
      <c r="N732" s="146" t="s">
        <v>34</v>
      </c>
      <c r="O732" s="131">
        <v>0</v>
      </c>
      <c r="P732" s="131">
        <f t="shared" si="91"/>
        <v>0</v>
      </c>
      <c r="Q732" s="131">
        <v>0</v>
      </c>
      <c r="R732" s="131">
        <f t="shared" si="92"/>
        <v>0</v>
      </c>
      <c r="S732" s="131">
        <v>0</v>
      </c>
      <c r="T732" s="132">
        <f t="shared" si="93"/>
        <v>0</v>
      </c>
      <c r="AR732" s="133" t="s">
        <v>623</v>
      </c>
      <c r="AT732" s="133" t="s">
        <v>2422</v>
      </c>
      <c r="AU732" s="133" t="s">
        <v>76</v>
      </c>
      <c r="AY732" s="13" t="s">
        <v>112</v>
      </c>
      <c r="BE732" s="134">
        <f t="shared" si="94"/>
        <v>24</v>
      </c>
      <c r="BF732" s="134">
        <f t="shared" si="95"/>
        <v>0</v>
      </c>
      <c r="BG732" s="134">
        <f t="shared" si="96"/>
        <v>0</v>
      </c>
      <c r="BH732" s="134">
        <f t="shared" si="97"/>
        <v>0</v>
      </c>
      <c r="BI732" s="134">
        <f t="shared" si="98"/>
        <v>0</v>
      </c>
      <c r="BJ732" s="13" t="s">
        <v>76</v>
      </c>
      <c r="BK732" s="134">
        <f t="shared" si="99"/>
        <v>24</v>
      </c>
      <c r="BL732" s="13" t="s">
        <v>623</v>
      </c>
      <c r="BM732" s="133" t="s">
        <v>2525</v>
      </c>
    </row>
    <row r="733" spans="2:65" s="1" customFormat="1" ht="24.2" customHeight="1">
      <c r="B733" s="122"/>
      <c r="C733" s="138" t="s">
        <v>2526</v>
      </c>
      <c r="D733" s="138" t="s">
        <v>2422</v>
      </c>
      <c r="E733" s="139" t="s">
        <v>2527</v>
      </c>
      <c r="F733" s="140" t="s">
        <v>2528</v>
      </c>
      <c r="G733" s="141" t="s">
        <v>133</v>
      </c>
      <c r="H733" s="142">
        <v>2</v>
      </c>
      <c r="I733" s="143">
        <v>14.4</v>
      </c>
      <c r="J733" s="143">
        <f t="shared" si="90"/>
        <v>28.8</v>
      </c>
      <c r="K733" s="140" t="s">
        <v>117</v>
      </c>
      <c r="L733" s="144"/>
      <c r="M733" s="145" t="s">
        <v>1</v>
      </c>
      <c r="N733" s="146" t="s">
        <v>34</v>
      </c>
      <c r="O733" s="131">
        <v>0</v>
      </c>
      <c r="P733" s="131">
        <f t="shared" si="91"/>
        <v>0</v>
      </c>
      <c r="Q733" s="131">
        <v>0</v>
      </c>
      <c r="R733" s="131">
        <f t="shared" si="92"/>
        <v>0</v>
      </c>
      <c r="S733" s="131">
        <v>0</v>
      </c>
      <c r="T733" s="132">
        <f t="shared" si="93"/>
        <v>0</v>
      </c>
      <c r="AR733" s="133" t="s">
        <v>623</v>
      </c>
      <c r="AT733" s="133" t="s">
        <v>2422</v>
      </c>
      <c r="AU733" s="133" t="s">
        <v>76</v>
      </c>
      <c r="AY733" s="13" t="s">
        <v>112</v>
      </c>
      <c r="BE733" s="134">
        <f t="shared" si="94"/>
        <v>28.8</v>
      </c>
      <c r="BF733" s="134">
        <f t="shared" si="95"/>
        <v>0</v>
      </c>
      <c r="BG733" s="134">
        <f t="shared" si="96"/>
        <v>0</v>
      </c>
      <c r="BH733" s="134">
        <f t="shared" si="97"/>
        <v>0</v>
      </c>
      <c r="BI733" s="134">
        <f t="shared" si="98"/>
        <v>0</v>
      </c>
      <c r="BJ733" s="13" t="s">
        <v>76</v>
      </c>
      <c r="BK733" s="134">
        <f t="shared" si="99"/>
        <v>28.8</v>
      </c>
      <c r="BL733" s="13" t="s">
        <v>623</v>
      </c>
      <c r="BM733" s="133" t="s">
        <v>2529</v>
      </c>
    </row>
    <row r="734" spans="2:65" s="1" customFormat="1" ht="21.75" customHeight="1">
      <c r="B734" s="122"/>
      <c r="C734" s="138" t="s">
        <v>2530</v>
      </c>
      <c r="D734" s="138" t="s">
        <v>2422</v>
      </c>
      <c r="E734" s="139" t="s">
        <v>2531</v>
      </c>
      <c r="F734" s="140" t="s">
        <v>2532</v>
      </c>
      <c r="G734" s="141" t="s">
        <v>133</v>
      </c>
      <c r="H734" s="142">
        <v>30</v>
      </c>
      <c r="I734" s="143">
        <v>708</v>
      </c>
      <c r="J734" s="143">
        <f t="shared" si="90"/>
        <v>21240</v>
      </c>
      <c r="K734" s="140" t="s">
        <v>117</v>
      </c>
      <c r="L734" s="144"/>
      <c r="M734" s="145" t="s">
        <v>1</v>
      </c>
      <c r="N734" s="146" t="s">
        <v>34</v>
      </c>
      <c r="O734" s="131">
        <v>0</v>
      </c>
      <c r="P734" s="131">
        <f t="shared" si="91"/>
        <v>0</v>
      </c>
      <c r="Q734" s="131">
        <v>0</v>
      </c>
      <c r="R734" s="131">
        <f t="shared" si="92"/>
        <v>0</v>
      </c>
      <c r="S734" s="131">
        <v>0</v>
      </c>
      <c r="T734" s="132">
        <f t="shared" si="93"/>
        <v>0</v>
      </c>
      <c r="AR734" s="133" t="s">
        <v>623</v>
      </c>
      <c r="AT734" s="133" t="s">
        <v>2422</v>
      </c>
      <c r="AU734" s="133" t="s">
        <v>76</v>
      </c>
      <c r="AY734" s="13" t="s">
        <v>112</v>
      </c>
      <c r="BE734" s="134">
        <f t="shared" si="94"/>
        <v>21240</v>
      </c>
      <c r="BF734" s="134">
        <f t="shared" si="95"/>
        <v>0</v>
      </c>
      <c r="BG734" s="134">
        <f t="shared" si="96"/>
        <v>0</v>
      </c>
      <c r="BH734" s="134">
        <f t="shared" si="97"/>
        <v>0</v>
      </c>
      <c r="BI734" s="134">
        <f t="shared" si="98"/>
        <v>0</v>
      </c>
      <c r="BJ734" s="13" t="s">
        <v>76</v>
      </c>
      <c r="BK734" s="134">
        <f t="shared" si="99"/>
        <v>21240</v>
      </c>
      <c r="BL734" s="13" t="s">
        <v>623</v>
      </c>
      <c r="BM734" s="133" t="s">
        <v>2533</v>
      </c>
    </row>
    <row r="735" spans="2:65" s="1" customFormat="1" ht="33" customHeight="1">
      <c r="B735" s="122"/>
      <c r="C735" s="138" t="s">
        <v>2534</v>
      </c>
      <c r="D735" s="138" t="s">
        <v>2422</v>
      </c>
      <c r="E735" s="139" t="s">
        <v>2535</v>
      </c>
      <c r="F735" s="140" t="s">
        <v>2536</v>
      </c>
      <c r="G735" s="141" t="s">
        <v>133</v>
      </c>
      <c r="H735" s="142">
        <v>30</v>
      </c>
      <c r="I735" s="143">
        <v>2830</v>
      </c>
      <c r="J735" s="143">
        <f t="shared" si="90"/>
        <v>84900</v>
      </c>
      <c r="K735" s="140" t="s">
        <v>117</v>
      </c>
      <c r="L735" s="144"/>
      <c r="M735" s="145" t="s">
        <v>1</v>
      </c>
      <c r="N735" s="146" t="s">
        <v>34</v>
      </c>
      <c r="O735" s="131">
        <v>0</v>
      </c>
      <c r="P735" s="131">
        <f t="shared" si="91"/>
        <v>0</v>
      </c>
      <c r="Q735" s="131">
        <v>0</v>
      </c>
      <c r="R735" s="131">
        <f t="shared" si="92"/>
        <v>0</v>
      </c>
      <c r="S735" s="131">
        <v>0</v>
      </c>
      <c r="T735" s="132">
        <f t="shared" si="93"/>
        <v>0</v>
      </c>
      <c r="AR735" s="133" t="s">
        <v>623</v>
      </c>
      <c r="AT735" s="133" t="s">
        <v>2422</v>
      </c>
      <c r="AU735" s="133" t="s">
        <v>76</v>
      </c>
      <c r="AY735" s="13" t="s">
        <v>112</v>
      </c>
      <c r="BE735" s="134">
        <f t="shared" si="94"/>
        <v>84900</v>
      </c>
      <c r="BF735" s="134">
        <f t="shared" si="95"/>
        <v>0</v>
      </c>
      <c r="BG735" s="134">
        <f t="shared" si="96"/>
        <v>0</v>
      </c>
      <c r="BH735" s="134">
        <f t="shared" si="97"/>
        <v>0</v>
      </c>
      <c r="BI735" s="134">
        <f t="shared" si="98"/>
        <v>0</v>
      </c>
      <c r="BJ735" s="13" t="s">
        <v>76</v>
      </c>
      <c r="BK735" s="134">
        <f t="shared" si="99"/>
        <v>84900</v>
      </c>
      <c r="BL735" s="13" t="s">
        <v>623</v>
      </c>
      <c r="BM735" s="133" t="s">
        <v>2537</v>
      </c>
    </row>
    <row r="736" spans="2:65" s="1" customFormat="1" ht="24.2" customHeight="1">
      <c r="B736" s="122"/>
      <c r="C736" s="138" t="s">
        <v>2538</v>
      </c>
      <c r="D736" s="138" t="s">
        <v>2422</v>
      </c>
      <c r="E736" s="139" t="s">
        <v>2539</v>
      </c>
      <c r="F736" s="140" t="s">
        <v>2540</v>
      </c>
      <c r="G736" s="141" t="s">
        <v>133</v>
      </c>
      <c r="H736" s="142">
        <v>30</v>
      </c>
      <c r="I736" s="143">
        <v>4.26</v>
      </c>
      <c r="J736" s="143">
        <f t="shared" si="90"/>
        <v>127.8</v>
      </c>
      <c r="K736" s="140" t="s">
        <v>117</v>
      </c>
      <c r="L736" s="144"/>
      <c r="M736" s="145" t="s">
        <v>1</v>
      </c>
      <c r="N736" s="146" t="s">
        <v>34</v>
      </c>
      <c r="O736" s="131">
        <v>0</v>
      </c>
      <c r="P736" s="131">
        <f t="shared" si="91"/>
        <v>0</v>
      </c>
      <c r="Q736" s="131">
        <v>0</v>
      </c>
      <c r="R736" s="131">
        <f t="shared" si="92"/>
        <v>0</v>
      </c>
      <c r="S736" s="131">
        <v>0</v>
      </c>
      <c r="T736" s="132">
        <f t="shared" si="93"/>
        <v>0</v>
      </c>
      <c r="AR736" s="133" t="s">
        <v>623</v>
      </c>
      <c r="AT736" s="133" t="s">
        <v>2422</v>
      </c>
      <c r="AU736" s="133" t="s">
        <v>76</v>
      </c>
      <c r="AY736" s="13" t="s">
        <v>112</v>
      </c>
      <c r="BE736" s="134">
        <f t="shared" si="94"/>
        <v>127.8</v>
      </c>
      <c r="BF736" s="134">
        <f t="shared" si="95"/>
        <v>0</v>
      </c>
      <c r="BG736" s="134">
        <f t="shared" si="96"/>
        <v>0</v>
      </c>
      <c r="BH736" s="134">
        <f t="shared" si="97"/>
        <v>0</v>
      </c>
      <c r="BI736" s="134">
        <f t="shared" si="98"/>
        <v>0</v>
      </c>
      <c r="BJ736" s="13" t="s">
        <v>76</v>
      </c>
      <c r="BK736" s="134">
        <f t="shared" si="99"/>
        <v>127.8</v>
      </c>
      <c r="BL736" s="13" t="s">
        <v>623</v>
      </c>
      <c r="BM736" s="133" t="s">
        <v>2541</v>
      </c>
    </row>
    <row r="737" spans="2:65" s="1" customFormat="1" ht="16.5" customHeight="1">
      <c r="B737" s="122"/>
      <c r="C737" s="138" t="s">
        <v>2542</v>
      </c>
      <c r="D737" s="138" t="s">
        <v>2422</v>
      </c>
      <c r="E737" s="139" t="s">
        <v>2543</v>
      </c>
      <c r="F737" s="140" t="s">
        <v>2544</v>
      </c>
      <c r="G737" s="141" t="s">
        <v>133</v>
      </c>
      <c r="H737" s="142">
        <v>30</v>
      </c>
      <c r="I737" s="143">
        <v>4</v>
      </c>
      <c r="J737" s="143">
        <f t="shared" ref="J737:J768" si="100">ROUND(I737*H737,2)</f>
        <v>120</v>
      </c>
      <c r="K737" s="140" t="s">
        <v>117</v>
      </c>
      <c r="L737" s="144"/>
      <c r="M737" s="145" t="s">
        <v>1</v>
      </c>
      <c r="N737" s="146" t="s">
        <v>34</v>
      </c>
      <c r="O737" s="131">
        <v>0</v>
      </c>
      <c r="P737" s="131">
        <f t="shared" ref="P737:P768" si="101">O737*H737</f>
        <v>0</v>
      </c>
      <c r="Q737" s="131">
        <v>0</v>
      </c>
      <c r="R737" s="131">
        <f t="shared" ref="R737:R768" si="102">Q737*H737</f>
        <v>0</v>
      </c>
      <c r="S737" s="131">
        <v>0</v>
      </c>
      <c r="T737" s="132">
        <f t="shared" ref="T737:T768" si="103">S737*H737</f>
        <v>0</v>
      </c>
      <c r="AR737" s="133" t="s">
        <v>623</v>
      </c>
      <c r="AT737" s="133" t="s">
        <v>2422</v>
      </c>
      <c r="AU737" s="133" t="s">
        <v>76</v>
      </c>
      <c r="AY737" s="13" t="s">
        <v>112</v>
      </c>
      <c r="BE737" s="134">
        <f t="shared" ref="BE737:BE768" si="104">IF(N737="základní",J737,0)</f>
        <v>120</v>
      </c>
      <c r="BF737" s="134">
        <f t="shared" ref="BF737:BF768" si="105">IF(N737="snížená",J737,0)</f>
        <v>0</v>
      </c>
      <c r="BG737" s="134">
        <f t="shared" ref="BG737:BG768" si="106">IF(N737="zákl. přenesená",J737,0)</f>
        <v>0</v>
      </c>
      <c r="BH737" s="134">
        <f t="shared" ref="BH737:BH768" si="107">IF(N737="sníž. přenesená",J737,0)</f>
        <v>0</v>
      </c>
      <c r="BI737" s="134">
        <f t="shared" ref="BI737:BI768" si="108">IF(N737="nulová",J737,0)</f>
        <v>0</v>
      </c>
      <c r="BJ737" s="13" t="s">
        <v>76</v>
      </c>
      <c r="BK737" s="134">
        <f t="shared" ref="BK737:BK768" si="109">ROUND(I737*H737,2)</f>
        <v>120</v>
      </c>
      <c r="BL737" s="13" t="s">
        <v>623</v>
      </c>
      <c r="BM737" s="133" t="s">
        <v>2545</v>
      </c>
    </row>
    <row r="738" spans="2:65" s="1" customFormat="1" ht="16.5" customHeight="1">
      <c r="B738" s="122"/>
      <c r="C738" s="138" t="s">
        <v>2546</v>
      </c>
      <c r="D738" s="138" t="s">
        <v>2422</v>
      </c>
      <c r="E738" s="139" t="s">
        <v>2547</v>
      </c>
      <c r="F738" s="140" t="s">
        <v>2548</v>
      </c>
      <c r="G738" s="141" t="s">
        <v>133</v>
      </c>
      <c r="H738" s="142">
        <v>30</v>
      </c>
      <c r="I738" s="143">
        <v>0.8</v>
      </c>
      <c r="J738" s="143">
        <f t="shared" si="100"/>
        <v>24</v>
      </c>
      <c r="K738" s="140" t="s">
        <v>117</v>
      </c>
      <c r="L738" s="144"/>
      <c r="M738" s="145" t="s">
        <v>1</v>
      </c>
      <c r="N738" s="146" t="s">
        <v>34</v>
      </c>
      <c r="O738" s="131">
        <v>0</v>
      </c>
      <c r="P738" s="131">
        <f t="shared" si="101"/>
        <v>0</v>
      </c>
      <c r="Q738" s="131">
        <v>0</v>
      </c>
      <c r="R738" s="131">
        <f t="shared" si="102"/>
        <v>0</v>
      </c>
      <c r="S738" s="131">
        <v>0</v>
      </c>
      <c r="T738" s="132">
        <f t="shared" si="103"/>
        <v>0</v>
      </c>
      <c r="AR738" s="133" t="s">
        <v>623</v>
      </c>
      <c r="AT738" s="133" t="s">
        <v>2422</v>
      </c>
      <c r="AU738" s="133" t="s">
        <v>76</v>
      </c>
      <c r="AY738" s="13" t="s">
        <v>112</v>
      </c>
      <c r="BE738" s="134">
        <f t="shared" si="104"/>
        <v>24</v>
      </c>
      <c r="BF738" s="134">
        <f t="shared" si="105"/>
        <v>0</v>
      </c>
      <c r="BG738" s="134">
        <f t="shared" si="106"/>
        <v>0</v>
      </c>
      <c r="BH738" s="134">
        <f t="shared" si="107"/>
        <v>0</v>
      </c>
      <c r="BI738" s="134">
        <f t="shared" si="108"/>
        <v>0</v>
      </c>
      <c r="BJ738" s="13" t="s">
        <v>76</v>
      </c>
      <c r="BK738" s="134">
        <f t="shared" si="109"/>
        <v>24</v>
      </c>
      <c r="BL738" s="13" t="s">
        <v>623</v>
      </c>
      <c r="BM738" s="133" t="s">
        <v>2549</v>
      </c>
    </row>
    <row r="739" spans="2:65" s="1" customFormat="1" ht="24.2" customHeight="1">
      <c r="B739" s="122"/>
      <c r="C739" s="138" t="s">
        <v>2550</v>
      </c>
      <c r="D739" s="138" t="s">
        <v>2422</v>
      </c>
      <c r="E739" s="139" t="s">
        <v>2551</v>
      </c>
      <c r="F739" s="140" t="s">
        <v>2552</v>
      </c>
      <c r="G739" s="141" t="s">
        <v>116</v>
      </c>
      <c r="H739" s="142">
        <v>400</v>
      </c>
      <c r="I739" s="143">
        <v>114</v>
      </c>
      <c r="J739" s="143">
        <f t="shared" si="100"/>
        <v>45600</v>
      </c>
      <c r="K739" s="140" t="s">
        <v>117</v>
      </c>
      <c r="L739" s="144"/>
      <c r="M739" s="145" t="s">
        <v>1</v>
      </c>
      <c r="N739" s="146" t="s">
        <v>34</v>
      </c>
      <c r="O739" s="131">
        <v>0</v>
      </c>
      <c r="P739" s="131">
        <f t="shared" si="101"/>
        <v>0</v>
      </c>
      <c r="Q739" s="131">
        <v>0</v>
      </c>
      <c r="R739" s="131">
        <f t="shared" si="102"/>
        <v>0</v>
      </c>
      <c r="S739" s="131">
        <v>0</v>
      </c>
      <c r="T739" s="132">
        <f t="shared" si="103"/>
        <v>0</v>
      </c>
      <c r="AR739" s="133" t="s">
        <v>623</v>
      </c>
      <c r="AT739" s="133" t="s">
        <v>2422</v>
      </c>
      <c r="AU739" s="133" t="s">
        <v>76</v>
      </c>
      <c r="AY739" s="13" t="s">
        <v>112</v>
      </c>
      <c r="BE739" s="134">
        <f t="shared" si="104"/>
        <v>45600</v>
      </c>
      <c r="BF739" s="134">
        <f t="shared" si="105"/>
        <v>0</v>
      </c>
      <c r="BG739" s="134">
        <f t="shared" si="106"/>
        <v>0</v>
      </c>
      <c r="BH739" s="134">
        <f t="shared" si="107"/>
        <v>0</v>
      </c>
      <c r="BI739" s="134">
        <f t="shared" si="108"/>
        <v>0</v>
      </c>
      <c r="BJ739" s="13" t="s">
        <v>76</v>
      </c>
      <c r="BK739" s="134">
        <f t="shared" si="109"/>
        <v>45600</v>
      </c>
      <c r="BL739" s="13" t="s">
        <v>623</v>
      </c>
      <c r="BM739" s="133" t="s">
        <v>2553</v>
      </c>
    </row>
    <row r="740" spans="2:65" s="1" customFormat="1" ht="24.2" customHeight="1">
      <c r="B740" s="122"/>
      <c r="C740" s="138" t="s">
        <v>2554</v>
      </c>
      <c r="D740" s="138" t="s">
        <v>2422</v>
      </c>
      <c r="E740" s="139" t="s">
        <v>2555</v>
      </c>
      <c r="F740" s="140" t="s">
        <v>2556</v>
      </c>
      <c r="G740" s="141" t="s">
        <v>116</v>
      </c>
      <c r="H740" s="142">
        <v>400</v>
      </c>
      <c r="I740" s="143">
        <v>71</v>
      </c>
      <c r="J740" s="143">
        <f t="shared" si="100"/>
        <v>28400</v>
      </c>
      <c r="K740" s="140" t="s">
        <v>117</v>
      </c>
      <c r="L740" s="144"/>
      <c r="M740" s="145" t="s">
        <v>1</v>
      </c>
      <c r="N740" s="146" t="s">
        <v>34</v>
      </c>
      <c r="O740" s="131">
        <v>0</v>
      </c>
      <c r="P740" s="131">
        <f t="shared" si="101"/>
        <v>0</v>
      </c>
      <c r="Q740" s="131">
        <v>0</v>
      </c>
      <c r="R740" s="131">
        <f t="shared" si="102"/>
        <v>0</v>
      </c>
      <c r="S740" s="131">
        <v>0</v>
      </c>
      <c r="T740" s="132">
        <f t="shared" si="103"/>
        <v>0</v>
      </c>
      <c r="AR740" s="133" t="s">
        <v>623</v>
      </c>
      <c r="AT740" s="133" t="s">
        <v>2422</v>
      </c>
      <c r="AU740" s="133" t="s">
        <v>76</v>
      </c>
      <c r="AY740" s="13" t="s">
        <v>112</v>
      </c>
      <c r="BE740" s="134">
        <f t="shared" si="104"/>
        <v>28400</v>
      </c>
      <c r="BF740" s="134">
        <f t="shared" si="105"/>
        <v>0</v>
      </c>
      <c r="BG740" s="134">
        <f t="shared" si="106"/>
        <v>0</v>
      </c>
      <c r="BH740" s="134">
        <f t="shared" si="107"/>
        <v>0</v>
      </c>
      <c r="BI740" s="134">
        <f t="shared" si="108"/>
        <v>0</v>
      </c>
      <c r="BJ740" s="13" t="s">
        <v>76</v>
      </c>
      <c r="BK740" s="134">
        <f t="shared" si="109"/>
        <v>28400</v>
      </c>
      <c r="BL740" s="13" t="s">
        <v>623</v>
      </c>
      <c r="BM740" s="133" t="s">
        <v>2557</v>
      </c>
    </row>
    <row r="741" spans="2:65" s="1" customFormat="1" ht="16.5" customHeight="1">
      <c r="B741" s="122"/>
      <c r="C741" s="138" t="s">
        <v>2558</v>
      </c>
      <c r="D741" s="138" t="s">
        <v>2422</v>
      </c>
      <c r="E741" s="139" t="s">
        <v>2559</v>
      </c>
      <c r="F741" s="140" t="s">
        <v>2560</v>
      </c>
      <c r="G741" s="141" t="s">
        <v>545</v>
      </c>
      <c r="H741" s="142">
        <v>200</v>
      </c>
      <c r="I741" s="143">
        <v>75.599999999999994</v>
      </c>
      <c r="J741" s="143">
        <f t="shared" si="100"/>
        <v>15120</v>
      </c>
      <c r="K741" s="140" t="s">
        <v>117</v>
      </c>
      <c r="L741" s="144"/>
      <c r="M741" s="145" t="s">
        <v>1</v>
      </c>
      <c r="N741" s="146" t="s">
        <v>34</v>
      </c>
      <c r="O741" s="131">
        <v>0</v>
      </c>
      <c r="P741" s="131">
        <f t="shared" si="101"/>
        <v>0</v>
      </c>
      <c r="Q741" s="131">
        <v>0</v>
      </c>
      <c r="R741" s="131">
        <f t="shared" si="102"/>
        <v>0</v>
      </c>
      <c r="S741" s="131">
        <v>0</v>
      </c>
      <c r="T741" s="132">
        <f t="shared" si="103"/>
        <v>0</v>
      </c>
      <c r="AR741" s="133" t="s">
        <v>623</v>
      </c>
      <c r="AT741" s="133" t="s">
        <v>2422</v>
      </c>
      <c r="AU741" s="133" t="s">
        <v>76</v>
      </c>
      <c r="AY741" s="13" t="s">
        <v>112</v>
      </c>
      <c r="BE741" s="134">
        <f t="shared" si="104"/>
        <v>15120</v>
      </c>
      <c r="BF741" s="134">
        <f t="shared" si="105"/>
        <v>0</v>
      </c>
      <c r="BG741" s="134">
        <f t="shared" si="106"/>
        <v>0</v>
      </c>
      <c r="BH741" s="134">
        <f t="shared" si="107"/>
        <v>0</v>
      </c>
      <c r="BI741" s="134">
        <f t="shared" si="108"/>
        <v>0</v>
      </c>
      <c r="BJ741" s="13" t="s">
        <v>76</v>
      </c>
      <c r="BK741" s="134">
        <f t="shared" si="109"/>
        <v>15120</v>
      </c>
      <c r="BL741" s="13" t="s">
        <v>623</v>
      </c>
      <c r="BM741" s="133" t="s">
        <v>2561</v>
      </c>
    </row>
    <row r="742" spans="2:65" s="1" customFormat="1" ht="16.5" customHeight="1">
      <c r="B742" s="122"/>
      <c r="C742" s="138" t="s">
        <v>2562</v>
      </c>
      <c r="D742" s="138" t="s">
        <v>2422</v>
      </c>
      <c r="E742" s="139" t="s">
        <v>2563</v>
      </c>
      <c r="F742" s="140" t="s">
        <v>2564</v>
      </c>
      <c r="G742" s="141" t="s">
        <v>133</v>
      </c>
      <c r="H742" s="142">
        <v>10</v>
      </c>
      <c r="I742" s="143">
        <v>1360</v>
      </c>
      <c r="J742" s="143">
        <f t="shared" si="100"/>
        <v>13600</v>
      </c>
      <c r="K742" s="140" t="s">
        <v>117</v>
      </c>
      <c r="L742" s="144"/>
      <c r="M742" s="145" t="s">
        <v>1</v>
      </c>
      <c r="N742" s="146" t="s">
        <v>34</v>
      </c>
      <c r="O742" s="131">
        <v>0</v>
      </c>
      <c r="P742" s="131">
        <f t="shared" si="101"/>
        <v>0</v>
      </c>
      <c r="Q742" s="131">
        <v>0</v>
      </c>
      <c r="R742" s="131">
        <f t="shared" si="102"/>
        <v>0</v>
      </c>
      <c r="S742" s="131">
        <v>0</v>
      </c>
      <c r="T742" s="132">
        <f t="shared" si="103"/>
        <v>0</v>
      </c>
      <c r="AR742" s="133" t="s">
        <v>623</v>
      </c>
      <c r="AT742" s="133" t="s">
        <v>2422</v>
      </c>
      <c r="AU742" s="133" t="s">
        <v>76</v>
      </c>
      <c r="AY742" s="13" t="s">
        <v>112</v>
      </c>
      <c r="BE742" s="134">
        <f t="shared" si="104"/>
        <v>13600</v>
      </c>
      <c r="BF742" s="134">
        <f t="shared" si="105"/>
        <v>0</v>
      </c>
      <c r="BG742" s="134">
        <f t="shared" si="106"/>
        <v>0</v>
      </c>
      <c r="BH742" s="134">
        <f t="shared" si="107"/>
        <v>0</v>
      </c>
      <c r="BI742" s="134">
        <f t="shared" si="108"/>
        <v>0</v>
      </c>
      <c r="BJ742" s="13" t="s">
        <v>76</v>
      </c>
      <c r="BK742" s="134">
        <f t="shared" si="109"/>
        <v>13600</v>
      </c>
      <c r="BL742" s="13" t="s">
        <v>623</v>
      </c>
      <c r="BM742" s="133" t="s">
        <v>2565</v>
      </c>
    </row>
    <row r="743" spans="2:65" s="1" customFormat="1" ht="16.5" customHeight="1">
      <c r="B743" s="122"/>
      <c r="C743" s="138" t="s">
        <v>2566</v>
      </c>
      <c r="D743" s="138" t="s">
        <v>2422</v>
      </c>
      <c r="E743" s="139" t="s">
        <v>2567</v>
      </c>
      <c r="F743" s="140" t="s">
        <v>2568</v>
      </c>
      <c r="G743" s="141" t="s">
        <v>133</v>
      </c>
      <c r="H743" s="142">
        <v>10</v>
      </c>
      <c r="I743" s="143">
        <v>856</v>
      </c>
      <c r="J743" s="143">
        <f t="shared" si="100"/>
        <v>8560</v>
      </c>
      <c r="K743" s="140" t="s">
        <v>117</v>
      </c>
      <c r="L743" s="144"/>
      <c r="M743" s="145" t="s">
        <v>1</v>
      </c>
      <c r="N743" s="146" t="s">
        <v>34</v>
      </c>
      <c r="O743" s="131">
        <v>0</v>
      </c>
      <c r="P743" s="131">
        <f t="shared" si="101"/>
        <v>0</v>
      </c>
      <c r="Q743" s="131">
        <v>0</v>
      </c>
      <c r="R743" s="131">
        <f t="shared" si="102"/>
        <v>0</v>
      </c>
      <c r="S743" s="131">
        <v>0</v>
      </c>
      <c r="T743" s="132">
        <f t="shared" si="103"/>
        <v>0</v>
      </c>
      <c r="AR743" s="133" t="s">
        <v>623</v>
      </c>
      <c r="AT743" s="133" t="s">
        <v>2422</v>
      </c>
      <c r="AU743" s="133" t="s">
        <v>76</v>
      </c>
      <c r="AY743" s="13" t="s">
        <v>112</v>
      </c>
      <c r="BE743" s="134">
        <f t="shared" si="104"/>
        <v>8560</v>
      </c>
      <c r="BF743" s="134">
        <f t="shared" si="105"/>
        <v>0</v>
      </c>
      <c r="BG743" s="134">
        <f t="shared" si="106"/>
        <v>0</v>
      </c>
      <c r="BH743" s="134">
        <f t="shared" si="107"/>
        <v>0</v>
      </c>
      <c r="BI743" s="134">
        <f t="shared" si="108"/>
        <v>0</v>
      </c>
      <c r="BJ743" s="13" t="s">
        <v>76</v>
      </c>
      <c r="BK743" s="134">
        <f t="shared" si="109"/>
        <v>8560</v>
      </c>
      <c r="BL743" s="13" t="s">
        <v>623</v>
      </c>
      <c r="BM743" s="133" t="s">
        <v>2569</v>
      </c>
    </row>
    <row r="744" spans="2:65" s="1" customFormat="1" ht="16.5" customHeight="1">
      <c r="B744" s="122"/>
      <c r="C744" s="138" t="s">
        <v>2570</v>
      </c>
      <c r="D744" s="138" t="s">
        <v>2422</v>
      </c>
      <c r="E744" s="139" t="s">
        <v>2571</v>
      </c>
      <c r="F744" s="140" t="s">
        <v>2572</v>
      </c>
      <c r="G744" s="141" t="s">
        <v>133</v>
      </c>
      <c r="H744" s="142">
        <v>10</v>
      </c>
      <c r="I744" s="143">
        <v>856</v>
      </c>
      <c r="J744" s="143">
        <f t="shared" si="100"/>
        <v>8560</v>
      </c>
      <c r="K744" s="140" t="s">
        <v>117</v>
      </c>
      <c r="L744" s="144"/>
      <c r="M744" s="145" t="s">
        <v>1</v>
      </c>
      <c r="N744" s="146" t="s">
        <v>34</v>
      </c>
      <c r="O744" s="131">
        <v>0</v>
      </c>
      <c r="P744" s="131">
        <f t="shared" si="101"/>
        <v>0</v>
      </c>
      <c r="Q744" s="131">
        <v>0</v>
      </c>
      <c r="R744" s="131">
        <f t="shared" si="102"/>
        <v>0</v>
      </c>
      <c r="S744" s="131">
        <v>0</v>
      </c>
      <c r="T744" s="132">
        <f t="shared" si="103"/>
        <v>0</v>
      </c>
      <c r="AR744" s="133" t="s">
        <v>623</v>
      </c>
      <c r="AT744" s="133" t="s">
        <v>2422</v>
      </c>
      <c r="AU744" s="133" t="s">
        <v>76</v>
      </c>
      <c r="AY744" s="13" t="s">
        <v>112</v>
      </c>
      <c r="BE744" s="134">
        <f t="shared" si="104"/>
        <v>8560</v>
      </c>
      <c r="BF744" s="134">
        <f t="shared" si="105"/>
        <v>0</v>
      </c>
      <c r="BG744" s="134">
        <f t="shared" si="106"/>
        <v>0</v>
      </c>
      <c r="BH744" s="134">
        <f t="shared" si="107"/>
        <v>0</v>
      </c>
      <c r="BI744" s="134">
        <f t="shared" si="108"/>
        <v>0</v>
      </c>
      <c r="BJ744" s="13" t="s">
        <v>76</v>
      </c>
      <c r="BK744" s="134">
        <f t="shared" si="109"/>
        <v>8560</v>
      </c>
      <c r="BL744" s="13" t="s">
        <v>623</v>
      </c>
      <c r="BM744" s="133" t="s">
        <v>2573</v>
      </c>
    </row>
    <row r="745" spans="2:65" s="1" customFormat="1" ht="16.5" customHeight="1">
      <c r="B745" s="122"/>
      <c r="C745" s="138" t="s">
        <v>2574</v>
      </c>
      <c r="D745" s="138" t="s">
        <v>2422</v>
      </c>
      <c r="E745" s="139" t="s">
        <v>2575</v>
      </c>
      <c r="F745" s="140" t="s">
        <v>2576</v>
      </c>
      <c r="G745" s="141" t="s">
        <v>133</v>
      </c>
      <c r="H745" s="142">
        <v>30</v>
      </c>
      <c r="I745" s="143">
        <v>212</v>
      </c>
      <c r="J745" s="143">
        <f t="shared" si="100"/>
        <v>6360</v>
      </c>
      <c r="K745" s="140" t="s">
        <v>117</v>
      </c>
      <c r="L745" s="144"/>
      <c r="M745" s="145" t="s">
        <v>1</v>
      </c>
      <c r="N745" s="146" t="s">
        <v>34</v>
      </c>
      <c r="O745" s="131">
        <v>0</v>
      </c>
      <c r="P745" s="131">
        <f t="shared" si="101"/>
        <v>0</v>
      </c>
      <c r="Q745" s="131">
        <v>0</v>
      </c>
      <c r="R745" s="131">
        <f t="shared" si="102"/>
        <v>0</v>
      </c>
      <c r="S745" s="131">
        <v>0</v>
      </c>
      <c r="T745" s="132">
        <f t="shared" si="103"/>
        <v>0</v>
      </c>
      <c r="AR745" s="133" t="s">
        <v>623</v>
      </c>
      <c r="AT745" s="133" t="s">
        <v>2422</v>
      </c>
      <c r="AU745" s="133" t="s">
        <v>76</v>
      </c>
      <c r="AY745" s="13" t="s">
        <v>112</v>
      </c>
      <c r="BE745" s="134">
        <f t="shared" si="104"/>
        <v>6360</v>
      </c>
      <c r="BF745" s="134">
        <f t="shared" si="105"/>
        <v>0</v>
      </c>
      <c r="BG745" s="134">
        <f t="shared" si="106"/>
        <v>0</v>
      </c>
      <c r="BH745" s="134">
        <f t="shared" si="107"/>
        <v>0</v>
      </c>
      <c r="BI745" s="134">
        <f t="shared" si="108"/>
        <v>0</v>
      </c>
      <c r="BJ745" s="13" t="s">
        <v>76</v>
      </c>
      <c r="BK745" s="134">
        <f t="shared" si="109"/>
        <v>6360</v>
      </c>
      <c r="BL745" s="13" t="s">
        <v>623</v>
      </c>
      <c r="BM745" s="133" t="s">
        <v>2577</v>
      </c>
    </row>
    <row r="746" spans="2:65" s="1" customFormat="1" ht="16.5" customHeight="1">
      <c r="B746" s="122"/>
      <c r="C746" s="138" t="s">
        <v>2578</v>
      </c>
      <c r="D746" s="138" t="s">
        <v>2422</v>
      </c>
      <c r="E746" s="139" t="s">
        <v>2579</v>
      </c>
      <c r="F746" s="140" t="s">
        <v>2580</v>
      </c>
      <c r="G746" s="141" t="s">
        <v>133</v>
      </c>
      <c r="H746" s="142">
        <v>30</v>
      </c>
      <c r="I746" s="143">
        <v>426</v>
      </c>
      <c r="J746" s="143">
        <f t="shared" si="100"/>
        <v>12780</v>
      </c>
      <c r="K746" s="140" t="s">
        <v>117</v>
      </c>
      <c r="L746" s="144"/>
      <c r="M746" s="145" t="s">
        <v>1</v>
      </c>
      <c r="N746" s="146" t="s">
        <v>34</v>
      </c>
      <c r="O746" s="131">
        <v>0</v>
      </c>
      <c r="P746" s="131">
        <f t="shared" si="101"/>
        <v>0</v>
      </c>
      <c r="Q746" s="131">
        <v>0</v>
      </c>
      <c r="R746" s="131">
        <f t="shared" si="102"/>
        <v>0</v>
      </c>
      <c r="S746" s="131">
        <v>0</v>
      </c>
      <c r="T746" s="132">
        <f t="shared" si="103"/>
        <v>0</v>
      </c>
      <c r="AR746" s="133" t="s">
        <v>623</v>
      </c>
      <c r="AT746" s="133" t="s">
        <v>2422</v>
      </c>
      <c r="AU746" s="133" t="s">
        <v>76</v>
      </c>
      <c r="AY746" s="13" t="s">
        <v>112</v>
      </c>
      <c r="BE746" s="134">
        <f t="shared" si="104"/>
        <v>12780</v>
      </c>
      <c r="BF746" s="134">
        <f t="shared" si="105"/>
        <v>0</v>
      </c>
      <c r="BG746" s="134">
        <f t="shared" si="106"/>
        <v>0</v>
      </c>
      <c r="BH746" s="134">
        <f t="shared" si="107"/>
        <v>0</v>
      </c>
      <c r="BI746" s="134">
        <f t="shared" si="108"/>
        <v>0</v>
      </c>
      <c r="BJ746" s="13" t="s">
        <v>76</v>
      </c>
      <c r="BK746" s="134">
        <f t="shared" si="109"/>
        <v>12780</v>
      </c>
      <c r="BL746" s="13" t="s">
        <v>623</v>
      </c>
      <c r="BM746" s="133" t="s">
        <v>2581</v>
      </c>
    </row>
    <row r="747" spans="2:65" s="1" customFormat="1" ht="16.5" customHeight="1">
      <c r="B747" s="122"/>
      <c r="C747" s="138" t="s">
        <v>2582</v>
      </c>
      <c r="D747" s="138" t="s">
        <v>2422</v>
      </c>
      <c r="E747" s="139" t="s">
        <v>2583</v>
      </c>
      <c r="F747" s="140" t="s">
        <v>2584</v>
      </c>
      <c r="G747" s="141" t="s">
        <v>133</v>
      </c>
      <c r="H747" s="142">
        <v>30</v>
      </c>
      <c r="I747" s="143">
        <v>292</v>
      </c>
      <c r="J747" s="143">
        <f t="shared" si="100"/>
        <v>8760</v>
      </c>
      <c r="K747" s="140" t="s">
        <v>117</v>
      </c>
      <c r="L747" s="144"/>
      <c r="M747" s="145" t="s">
        <v>1</v>
      </c>
      <c r="N747" s="146" t="s">
        <v>34</v>
      </c>
      <c r="O747" s="131">
        <v>0</v>
      </c>
      <c r="P747" s="131">
        <f t="shared" si="101"/>
        <v>0</v>
      </c>
      <c r="Q747" s="131">
        <v>0</v>
      </c>
      <c r="R747" s="131">
        <f t="shared" si="102"/>
        <v>0</v>
      </c>
      <c r="S747" s="131">
        <v>0</v>
      </c>
      <c r="T747" s="132">
        <f t="shared" si="103"/>
        <v>0</v>
      </c>
      <c r="AR747" s="133" t="s">
        <v>623</v>
      </c>
      <c r="AT747" s="133" t="s">
        <v>2422</v>
      </c>
      <c r="AU747" s="133" t="s">
        <v>76</v>
      </c>
      <c r="AY747" s="13" t="s">
        <v>112</v>
      </c>
      <c r="BE747" s="134">
        <f t="shared" si="104"/>
        <v>8760</v>
      </c>
      <c r="BF747" s="134">
        <f t="shared" si="105"/>
        <v>0</v>
      </c>
      <c r="BG747" s="134">
        <f t="shared" si="106"/>
        <v>0</v>
      </c>
      <c r="BH747" s="134">
        <f t="shared" si="107"/>
        <v>0</v>
      </c>
      <c r="BI747" s="134">
        <f t="shared" si="108"/>
        <v>0</v>
      </c>
      <c r="BJ747" s="13" t="s">
        <v>76</v>
      </c>
      <c r="BK747" s="134">
        <f t="shared" si="109"/>
        <v>8760</v>
      </c>
      <c r="BL747" s="13" t="s">
        <v>623</v>
      </c>
      <c r="BM747" s="133" t="s">
        <v>2585</v>
      </c>
    </row>
    <row r="748" spans="2:65" s="1" customFormat="1" ht="24.2" customHeight="1">
      <c r="B748" s="122"/>
      <c r="C748" s="138" t="s">
        <v>2586</v>
      </c>
      <c r="D748" s="138" t="s">
        <v>2422</v>
      </c>
      <c r="E748" s="139" t="s">
        <v>2587</v>
      </c>
      <c r="F748" s="140" t="s">
        <v>2588</v>
      </c>
      <c r="G748" s="141" t="s">
        <v>545</v>
      </c>
      <c r="H748" s="142">
        <v>100</v>
      </c>
      <c r="I748" s="143">
        <v>81.599999999999994</v>
      </c>
      <c r="J748" s="143">
        <f t="shared" si="100"/>
        <v>8160</v>
      </c>
      <c r="K748" s="140" t="s">
        <v>117</v>
      </c>
      <c r="L748" s="144"/>
      <c r="M748" s="145" t="s">
        <v>1</v>
      </c>
      <c r="N748" s="146" t="s">
        <v>34</v>
      </c>
      <c r="O748" s="131">
        <v>0</v>
      </c>
      <c r="P748" s="131">
        <f t="shared" si="101"/>
        <v>0</v>
      </c>
      <c r="Q748" s="131">
        <v>0</v>
      </c>
      <c r="R748" s="131">
        <f t="shared" si="102"/>
        <v>0</v>
      </c>
      <c r="S748" s="131">
        <v>0</v>
      </c>
      <c r="T748" s="132">
        <f t="shared" si="103"/>
        <v>0</v>
      </c>
      <c r="AR748" s="133" t="s">
        <v>623</v>
      </c>
      <c r="AT748" s="133" t="s">
        <v>2422</v>
      </c>
      <c r="AU748" s="133" t="s">
        <v>76</v>
      </c>
      <c r="AY748" s="13" t="s">
        <v>112</v>
      </c>
      <c r="BE748" s="134">
        <f t="shared" si="104"/>
        <v>8160</v>
      </c>
      <c r="BF748" s="134">
        <f t="shared" si="105"/>
        <v>0</v>
      </c>
      <c r="BG748" s="134">
        <f t="shared" si="106"/>
        <v>0</v>
      </c>
      <c r="BH748" s="134">
        <f t="shared" si="107"/>
        <v>0</v>
      </c>
      <c r="BI748" s="134">
        <f t="shared" si="108"/>
        <v>0</v>
      </c>
      <c r="BJ748" s="13" t="s">
        <v>76</v>
      </c>
      <c r="BK748" s="134">
        <f t="shared" si="109"/>
        <v>8160</v>
      </c>
      <c r="BL748" s="13" t="s">
        <v>623</v>
      </c>
      <c r="BM748" s="133" t="s">
        <v>2589</v>
      </c>
    </row>
    <row r="749" spans="2:65" s="1" customFormat="1" ht="24.2" customHeight="1">
      <c r="B749" s="122"/>
      <c r="C749" s="138" t="s">
        <v>2590</v>
      </c>
      <c r="D749" s="138" t="s">
        <v>2422</v>
      </c>
      <c r="E749" s="139" t="s">
        <v>2591</v>
      </c>
      <c r="F749" s="140" t="s">
        <v>2592</v>
      </c>
      <c r="G749" s="141" t="s">
        <v>545</v>
      </c>
      <c r="H749" s="142">
        <v>100</v>
      </c>
      <c r="I749" s="143">
        <v>77.3</v>
      </c>
      <c r="J749" s="143">
        <f t="shared" si="100"/>
        <v>7730</v>
      </c>
      <c r="K749" s="140" t="s">
        <v>117</v>
      </c>
      <c r="L749" s="144"/>
      <c r="M749" s="145" t="s">
        <v>1</v>
      </c>
      <c r="N749" s="146" t="s">
        <v>34</v>
      </c>
      <c r="O749" s="131">
        <v>0</v>
      </c>
      <c r="P749" s="131">
        <f t="shared" si="101"/>
        <v>0</v>
      </c>
      <c r="Q749" s="131">
        <v>0</v>
      </c>
      <c r="R749" s="131">
        <f t="shared" si="102"/>
        <v>0</v>
      </c>
      <c r="S749" s="131">
        <v>0</v>
      </c>
      <c r="T749" s="132">
        <f t="shared" si="103"/>
        <v>0</v>
      </c>
      <c r="AR749" s="133" t="s">
        <v>623</v>
      </c>
      <c r="AT749" s="133" t="s">
        <v>2422</v>
      </c>
      <c r="AU749" s="133" t="s">
        <v>76</v>
      </c>
      <c r="AY749" s="13" t="s">
        <v>112</v>
      </c>
      <c r="BE749" s="134">
        <f t="shared" si="104"/>
        <v>7730</v>
      </c>
      <c r="BF749" s="134">
        <f t="shared" si="105"/>
        <v>0</v>
      </c>
      <c r="BG749" s="134">
        <f t="shared" si="106"/>
        <v>0</v>
      </c>
      <c r="BH749" s="134">
        <f t="shared" si="107"/>
        <v>0</v>
      </c>
      <c r="BI749" s="134">
        <f t="shared" si="108"/>
        <v>0</v>
      </c>
      <c r="BJ749" s="13" t="s">
        <v>76</v>
      </c>
      <c r="BK749" s="134">
        <f t="shared" si="109"/>
        <v>7730</v>
      </c>
      <c r="BL749" s="13" t="s">
        <v>623</v>
      </c>
      <c r="BM749" s="133" t="s">
        <v>2593</v>
      </c>
    </row>
    <row r="750" spans="2:65" s="1" customFormat="1" ht="16.5" customHeight="1">
      <c r="B750" s="122"/>
      <c r="C750" s="138" t="s">
        <v>2594</v>
      </c>
      <c r="D750" s="138" t="s">
        <v>2422</v>
      </c>
      <c r="E750" s="139" t="s">
        <v>2595</v>
      </c>
      <c r="F750" s="140" t="s">
        <v>2596</v>
      </c>
      <c r="G750" s="141" t="s">
        <v>133</v>
      </c>
      <c r="H750" s="142">
        <v>30</v>
      </c>
      <c r="I750" s="143">
        <v>29</v>
      </c>
      <c r="J750" s="143">
        <f t="shared" si="100"/>
        <v>870</v>
      </c>
      <c r="K750" s="140" t="s">
        <v>117</v>
      </c>
      <c r="L750" s="144"/>
      <c r="M750" s="145" t="s">
        <v>1</v>
      </c>
      <c r="N750" s="146" t="s">
        <v>34</v>
      </c>
      <c r="O750" s="131">
        <v>0</v>
      </c>
      <c r="P750" s="131">
        <f t="shared" si="101"/>
        <v>0</v>
      </c>
      <c r="Q750" s="131">
        <v>0</v>
      </c>
      <c r="R750" s="131">
        <f t="shared" si="102"/>
        <v>0</v>
      </c>
      <c r="S750" s="131">
        <v>0</v>
      </c>
      <c r="T750" s="132">
        <f t="shared" si="103"/>
        <v>0</v>
      </c>
      <c r="AR750" s="133" t="s">
        <v>623</v>
      </c>
      <c r="AT750" s="133" t="s">
        <v>2422</v>
      </c>
      <c r="AU750" s="133" t="s">
        <v>76</v>
      </c>
      <c r="AY750" s="13" t="s">
        <v>112</v>
      </c>
      <c r="BE750" s="134">
        <f t="shared" si="104"/>
        <v>870</v>
      </c>
      <c r="BF750" s="134">
        <f t="shared" si="105"/>
        <v>0</v>
      </c>
      <c r="BG750" s="134">
        <f t="shared" si="106"/>
        <v>0</v>
      </c>
      <c r="BH750" s="134">
        <f t="shared" si="107"/>
        <v>0</v>
      </c>
      <c r="BI750" s="134">
        <f t="shared" si="108"/>
        <v>0</v>
      </c>
      <c r="BJ750" s="13" t="s">
        <v>76</v>
      </c>
      <c r="BK750" s="134">
        <f t="shared" si="109"/>
        <v>870</v>
      </c>
      <c r="BL750" s="13" t="s">
        <v>623</v>
      </c>
      <c r="BM750" s="133" t="s">
        <v>2597</v>
      </c>
    </row>
    <row r="751" spans="2:65" s="1" customFormat="1" ht="16.5" customHeight="1">
      <c r="B751" s="122"/>
      <c r="C751" s="138" t="s">
        <v>2598</v>
      </c>
      <c r="D751" s="138" t="s">
        <v>2422</v>
      </c>
      <c r="E751" s="139" t="s">
        <v>2599</v>
      </c>
      <c r="F751" s="140" t="s">
        <v>2600</v>
      </c>
      <c r="G751" s="141" t="s">
        <v>133</v>
      </c>
      <c r="H751" s="142">
        <v>30</v>
      </c>
      <c r="I751" s="143">
        <v>17.100000000000001</v>
      </c>
      <c r="J751" s="143">
        <f t="shared" si="100"/>
        <v>513</v>
      </c>
      <c r="K751" s="140" t="s">
        <v>117</v>
      </c>
      <c r="L751" s="144"/>
      <c r="M751" s="145" t="s">
        <v>1</v>
      </c>
      <c r="N751" s="146" t="s">
        <v>34</v>
      </c>
      <c r="O751" s="131">
        <v>0</v>
      </c>
      <c r="P751" s="131">
        <f t="shared" si="101"/>
        <v>0</v>
      </c>
      <c r="Q751" s="131">
        <v>0</v>
      </c>
      <c r="R751" s="131">
        <f t="shared" si="102"/>
        <v>0</v>
      </c>
      <c r="S751" s="131">
        <v>0</v>
      </c>
      <c r="T751" s="132">
        <f t="shared" si="103"/>
        <v>0</v>
      </c>
      <c r="AR751" s="133" t="s">
        <v>623</v>
      </c>
      <c r="AT751" s="133" t="s">
        <v>2422</v>
      </c>
      <c r="AU751" s="133" t="s">
        <v>76</v>
      </c>
      <c r="AY751" s="13" t="s">
        <v>112</v>
      </c>
      <c r="BE751" s="134">
        <f t="shared" si="104"/>
        <v>513</v>
      </c>
      <c r="BF751" s="134">
        <f t="shared" si="105"/>
        <v>0</v>
      </c>
      <c r="BG751" s="134">
        <f t="shared" si="106"/>
        <v>0</v>
      </c>
      <c r="BH751" s="134">
        <f t="shared" si="107"/>
        <v>0</v>
      </c>
      <c r="BI751" s="134">
        <f t="shared" si="108"/>
        <v>0</v>
      </c>
      <c r="BJ751" s="13" t="s">
        <v>76</v>
      </c>
      <c r="BK751" s="134">
        <f t="shared" si="109"/>
        <v>513</v>
      </c>
      <c r="BL751" s="13" t="s">
        <v>623</v>
      </c>
      <c r="BM751" s="133" t="s">
        <v>2601</v>
      </c>
    </row>
    <row r="752" spans="2:65" s="1" customFormat="1" ht="16.5" customHeight="1">
      <c r="B752" s="122"/>
      <c r="C752" s="138" t="s">
        <v>2602</v>
      </c>
      <c r="D752" s="138" t="s">
        <v>2422</v>
      </c>
      <c r="E752" s="139" t="s">
        <v>2603</v>
      </c>
      <c r="F752" s="140" t="s">
        <v>2604</v>
      </c>
      <c r="G752" s="141" t="s">
        <v>133</v>
      </c>
      <c r="H752" s="142">
        <v>30</v>
      </c>
      <c r="I752" s="143">
        <v>28.1</v>
      </c>
      <c r="J752" s="143">
        <f t="shared" si="100"/>
        <v>843</v>
      </c>
      <c r="K752" s="140" t="s">
        <v>117</v>
      </c>
      <c r="L752" s="144"/>
      <c r="M752" s="145" t="s">
        <v>1</v>
      </c>
      <c r="N752" s="146" t="s">
        <v>34</v>
      </c>
      <c r="O752" s="131">
        <v>0</v>
      </c>
      <c r="P752" s="131">
        <f t="shared" si="101"/>
        <v>0</v>
      </c>
      <c r="Q752" s="131">
        <v>0</v>
      </c>
      <c r="R752" s="131">
        <f t="shared" si="102"/>
        <v>0</v>
      </c>
      <c r="S752" s="131">
        <v>0</v>
      </c>
      <c r="T752" s="132">
        <f t="shared" si="103"/>
        <v>0</v>
      </c>
      <c r="AR752" s="133" t="s">
        <v>623</v>
      </c>
      <c r="AT752" s="133" t="s">
        <v>2422</v>
      </c>
      <c r="AU752" s="133" t="s">
        <v>76</v>
      </c>
      <c r="AY752" s="13" t="s">
        <v>112</v>
      </c>
      <c r="BE752" s="134">
        <f t="shared" si="104"/>
        <v>843</v>
      </c>
      <c r="BF752" s="134">
        <f t="shared" si="105"/>
        <v>0</v>
      </c>
      <c r="BG752" s="134">
        <f t="shared" si="106"/>
        <v>0</v>
      </c>
      <c r="BH752" s="134">
        <f t="shared" si="107"/>
        <v>0</v>
      </c>
      <c r="BI752" s="134">
        <f t="shared" si="108"/>
        <v>0</v>
      </c>
      <c r="BJ752" s="13" t="s">
        <v>76</v>
      </c>
      <c r="BK752" s="134">
        <f t="shared" si="109"/>
        <v>843</v>
      </c>
      <c r="BL752" s="13" t="s">
        <v>623</v>
      </c>
      <c r="BM752" s="133" t="s">
        <v>2605</v>
      </c>
    </row>
    <row r="753" spans="2:65" s="1" customFormat="1" ht="16.5" customHeight="1">
      <c r="B753" s="122"/>
      <c r="C753" s="138" t="s">
        <v>2606</v>
      </c>
      <c r="D753" s="138" t="s">
        <v>2422</v>
      </c>
      <c r="E753" s="139" t="s">
        <v>2607</v>
      </c>
      <c r="F753" s="140" t="s">
        <v>2608</v>
      </c>
      <c r="G753" s="141" t="s">
        <v>133</v>
      </c>
      <c r="H753" s="142">
        <v>30</v>
      </c>
      <c r="I753" s="143">
        <v>13.9</v>
      </c>
      <c r="J753" s="143">
        <f t="shared" si="100"/>
        <v>417</v>
      </c>
      <c r="K753" s="140" t="s">
        <v>117</v>
      </c>
      <c r="L753" s="144"/>
      <c r="M753" s="145" t="s">
        <v>1</v>
      </c>
      <c r="N753" s="146" t="s">
        <v>34</v>
      </c>
      <c r="O753" s="131">
        <v>0</v>
      </c>
      <c r="P753" s="131">
        <f t="shared" si="101"/>
        <v>0</v>
      </c>
      <c r="Q753" s="131">
        <v>0</v>
      </c>
      <c r="R753" s="131">
        <f t="shared" si="102"/>
        <v>0</v>
      </c>
      <c r="S753" s="131">
        <v>0</v>
      </c>
      <c r="T753" s="132">
        <f t="shared" si="103"/>
        <v>0</v>
      </c>
      <c r="AR753" s="133" t="s">
        <v>623</v>
      </c>
      <c r="AT753" s="133" t="s">
        <v>2422</v>
      </c>
      <c r="AU753" s="133" t="s">
        <v>76</v>
      </c>
      <c r="AY753" s="13" t="s">
        <v>112</v>
      </c>
      <c r="BE753" s="134">
        <f t="shared" si="104"/>
        <v>417</v>
      </c>
      <c r="BF753" s="134">
        <f t="shared" si="105"/>
        <v>0</v>
      </c>
      <c r="BG753" s="134">
        <f t="shared" si="106"/>
        <v>0</v>
      </c>
      <c r="BH753" s="134">
        <f t="shared" si="107"/>
        <v>0</v>
      </c>
      <c r="BI753" s="134">
        <f t="shared" si="108"/>
        <v>0</v>
      </c>
      <c r="BJ753" s="13" t="s">
        <v>76</v>
      </c>
      <c r="BK753" s="134">
        <f t="shared" si="109"/>
        <v>417</v>
      </c>
      <c r="BL753" s="13" t="s">
        <v>623</v>
      </c>
      <c r="BM753" s="133" t="s">
        <v>2609</v>
      </c>
    </row>
    <row r="754" spans="2:65" s="1" customFormat="1" ht="21.75" customHeight="1">
      <c r="B754" s="122"/>
      <c r="C754" s="138" t="s">
        <v>2610</v>
      </c>
      <c r="D754" s="138" t="s">
        <v>2422</v>
      </c>
      <c r="E754" s="139" t="s">
        <v>2611</v>
      </c>
      <c r="F754" s="140" t="s">
        <v>2612</v>
      </c>
      <c r="G754" s="141" t="s">
        <v>133</v>
      </c>
      <c r="H754" s="142">
        <v>2</v>
      </c>
      <c r="I754" s="143">
        <v>43.8</v>
      </c>
      <c r="J754" s="143">
        <f t="shared" si="100"/>
        <v>87.6</v>
      </c>
      <c r="K754" s="140" t="s">
        <v>117</v>
      </c>
      <c r="L754" s="144"/>
      <c r="M754" s="145" t="s">
        <v>1</v>
      </c>
      <c r="N754" s="146" t="s">
        <v>34</v>
      </c>
      <c r="O754" s="131">
        <v>0</v>
      </c>
      <c r="P754" s="131">
        <f t="shared" si="101"/>
        <v>0</v>
      </c>
      <c r="Q754" s="131">
        <v>0</v>
      </c>
      <c r="R754" s="131">
        <f t="shared" si="102"/>
        <v>0</v>
      </c>
      <c r="S754" s="131">
        <v>0</v>
      </c>
      <c r="T754" s="132">
        <f t="shared" si="103"/>
        <v>0</v>
      </c>
      <c r="AR754" s="133" t="s">
        <v>623</v>
      </c>
      <c r="AT754" s="133" t="s">
        <v>2422</v>
      </c>
      <c r="AU754" s="133" t="s">
        <v>76</v>
      </c>
      <c r="AY754" s="13" t="s">
        <v>112</v>
      </c>
      <c r="BE754" s="134">
        <f t="shared" si="104"/>
        <v>87.6</v>
      </c>
      <c r="BF754" s="134">
        <f t="shared" si="105"/>
        <v>0</v>
      </c>
      <c r="BG754" s="134">
        <f t="shared" si="106"/>
        <v>0</v>
      </c>
      <c r="BH754" s="134">
        <f t="shared" si="107"/>
        <v>0</v>
      </c>
      <c r="BI754" s="134">
        <f t="shared" si="108"/>
        <v>0</v>
      </c>
      <c r="BJ754" s="13" t="s">
        <v>76</v>
      </c>
      <c r="BK754" s="134">
        <f t="shared" si="109"/>
        <v>87.6</v>
      </c>
      <c r="BL754" s="13" t="s">
        <v>623</v>
      </c>
      <c r="BM754" s="133" t="s">
        <v>2613</v>
      </c>
    </row>
    <row r="755" spans="2:65" s="1" customFormat="1" ht="33" customHeight="1">
      <c r="B755" s="122"/>
      <c r="C755" s="138" t="s">
        <v>2614</v>
      </c>
      <c r="D755" s="138" t="s">
        <v>2422</v>
      </c>
      <c r="E755" s="139" t="s">
        <v>2615</v>
      </c>
      <c r="F755" s="140" t="s">
        <v>2616</v>
      </c>
      <c r="G755" s="141" t="s">
        <v>133</v>
      </c>
      <c r="H755" s="142">
        <v>10</v>
      </c>
      <c r="I755" s="143">
        <v>384</v>
      </c>
      <c r="J755" s="143">
        <f t="shared" si="100"/>
        <v>3840</v>
      </c>
      <c r="K755" s="140" t="s">
        <v>117</v>
      </c>
      <c r="L755" s="144"/>
      <c r="M755" s="145" t="s">
        <v>1</v>
      </c>
      <c r="N755" s="146" t="s">
        <v>34</v>
      </c>
      <c r="O755" s="131">
        <v>0</v>
      </c>
      <c r="P755" s="131">
        <f t="shared" si="101"/>
        <v>0</v>
      </c>
      <c r="Q755" s="131">
        <v>0</v>
      </c>
      <c r="R755" s="131">
        <f t="shared" si="102"/>
        <v>0</v>
      </c>
      <c r="S755" s="131">
        <v>0</v>
      </c>
      <c r="T755" s="132">
        <f t="shared" si="103"/>
        <v>0</v>
      </c>
      <c r="AR755" s="133" t="s">
        <v>623</v>
      </c>
      <c r="AT755" s="133" t="s">
        <v>2422</v>
      </c>
      <c r="AU755" s="133" t="s">
        <v>76</v>
      </c>
      <c r="AY755" s="13" t="s">
        <v>112</v>
      </c>
      <c r="BE755" s="134">
        <f t="shared" si="104"/>
        <v>3840</v>
      </c>
      <c r="BF755" s="134">
        <f t="shared" si="105"/>
        <v>0</v>
      </c>
      <c r="BG755" s="134">
        <f t="shared" si="106"/>
        <v>0</v>
      </c>
      <c r="BH755" s="134">
        <f t="shared" si="107"/>
        <v>0</v>
      </c>
      <c r="BI755" s="134">
        <f t="shared" si="108"/>
        <v>0</v>
      </c>
      <c r="BJ755" s="13" t="s">
        <v>76</v>
      </c>
      <c r="BK755" s="134">
        <f t="shared" si="109"/>
        <v>3840</v>
      </c>
      <c r="BL755" s="13" t="s">
        <v>623</v>
      </c>
      <c r="BM755" s="133" t="s">
        <v>2617</v>
      </c>
    </row>
    <row r="756" spans="2:65" s="1" customFormat="1" ht="33" customHeight="1">
      <c r="B756" s="122"/>
      <c r="C756" s="138" t="s">
        <v>2618</v>
      </c>
      <c r="D756" s="138" t="s">
        <v>2422</v>
      </c>
      <c r="E756" s="139" t="s">
        <v>2619</v>
      </c>
      <c r="F756" s="140" t="s">
        <v>2620</v>
      </c>
      <c r="G756" s="141" t="s">
        <v>133</v>
      </c>
      <c r="H756" s="142">
        <v>10</v>
      </c>
      <c r="I756" s="143">
        <v>351</v>
      </c>
      <c r="J756" s="143">
        <f t="shared" si="100"/>
        <v>3510</v>
      </c>
      <c r="K756" s="140" t="s">
        <v>117</v>
      </c>
      <c r="L756" s="144"/>
      <c r="M756" s="145" t="s">
        <v>1</v>
      </c>
      <c r="N756" s="146" t="s">
        <v>34</v>
      </c>
      <c r="O756" s="131">
        <v>0</v>
      </c>
      <c r="P756" s="131">
        <f t="shared" si="101"/>
        <v>0</v>
      </c>
      <c r="Q756" s="131">
        <v>0</v>
      </c>
      <c r="R756" s="131">
        <f t="shared" si="102"/>
        <v>0</v>
      </c>
      <c r="S756" s="131">
        <v>0</v>
      </c>
      <c r="T756" s="132">
        <f t="shared" si="103"/>
        <v>0</v>
      </c>
      <c r="AR756" s="133" t="s">
        <v>623</v>
      </c>
      <c r="AT756" s="133" t="s">
        <v>2422</v>
      </c>
      <c r="AU756" s="133" t="s">
        <v>76</v>
      </c>
      <c r="AY756" s="13" t="s">
        <v>112</v>
      </c>
      <c r="BE756" s="134">
        <f t="shared" si="104"/>
        <v>3510</v>
      </c>
      <c r="BF756" s="134">
        <f t="shared" si="105"/>
        <v>0</v>
      </c>
      <c r="BG756" s="134">
        <f t="shared" si="106"/>
        <v>0</v>
      </c>
      <c r="BH756" s="134">
        <f t="shared" si="107"/>
        <v>0</v>
      </c>
      <c r="BI756" s="134">
        <f t="shared" si="108"/>
        <v>0</v>
      </c>
      <c r="BJ756" s="13" t="s">
        <v>76</v>
      </c>
      <c r="BK756" s="134">
        <f t="shared" si="109"/>
        <v>3510</v>
      </c>
      <c r="BL756" s="13" t="s">
        <v>623</v>
      </c>
      <c r="BM756" s="133" t="s">
        <v>2621</v>
      </c>
    </row>
    <row r="757" spans="2:65" s="1" customFormat="1" ht="33" customHeight="1">
      <c r="B757" s="122"/>
      <c r="C757" s="138" t="s">
        <v>2622</v>
      </c>
      <c r="D757" s="138" t="s">
        <v>2422</v>
      </c>
      <c r="E757" s="139" t="s">
        <v>2623</v>
      </c>
      <c r="F757" s="140" t="s">
        <v>2624</v>
      </c>
      <c r="G757" s="141" t="s">
        <v>133</v>
      </c>
      <c r="H757" s="142">
        <v>10</v>
      </c>
      <c r="I757" s="143">
        <v>350</v>
      </c>
      <c r="J757" s="143">
        <f t="shared" si="100"/>
        <v>3500</v>
      </c>
      <c r="K757" s="140" t="s">
        <v>117</v>
      </c>
      <c r="L757" s="144"/>
      <c r="M757" s="145" t="s">
        <v>1</v>
      </c>
      <c r="N757" s="146" t="s">
        <v>34</v>
      </c>
      <c r="O757" s="131">
        <v>0</v>
      </c>
      <c r="P757" s="131">
        <f t="shared" si="101"/>
        <v>0</v>
      </c>
      <c r="Q757" s="131">
        <v>0</v>
      </c>
      <c r="R757" s="131">
        <f t="shared" si="102"/>
        <v>0</v>
      </c>
      <c r="S757" s="131">
        <v>0</v>
      </c>
      <c r="T757" s="132">
        <f t="shared" si="103"/>
        <v>0</v>
      </c>
      <c r="AR757" s="133" t="s">
        <v>623</v>
      </c>
      <c r="AT757" s="133" t="s">
        <v>2422</v>
      </c>
      <c r="AU757" s="133" t="s">
        <v>76</v>
      </c>
      <c r="AY757" s="13" t="s">
        <v>112</v>
      </c>
      <c r="BE757" s="134">
        <f t="shared" si="104"/>
        <v>3500</v>
      </c>
      <c r="BF757" s="134">
        <f t="shared" si="105"/>
        <v>0</v>
      </c>
      <c r="BG757" s="134">
        <f t="shared" si="106"/>
        <v>0</v>
      </c>
      <c r="BH757" s="134">
        <f t="shared" si="107"/>
        <v>0</v>
      </c>
      <c r="BI757" s="134">
        <f t="shared" si="108"/>
        <v>0</v>
      </c>
      <c r="BJ757" s="13" t="s">
        <v>76</v>
      </c>
      <c r="BK757" s="134">
        <f t="shared" si="109"/>
        <v>3500</v>
      </c>
      <c r="BL757" s="13" t="s">
        <v>623</v>
      </c>
      <c r="BM757" s="133" t="s">
        <v>2625</v>
      </c>
    </row>
    <row r="758" spans="2:65" s="1" customFormat="1" ht="33" customHeight="1">
      <c r="B758" s="122"/>
      <c r="C758" s="138" t="s">
        <v>2626</v>
      </c>
      <c r="D758" s="138" t="s">
        <v>2422</v>
      </c>
      <c r="E758" s="139" t="s">
        <v>2627</v>
      </c>
      <c r="F758" s="140" t="s">
        <v>2628</v>
      </c>
      <c r="G758" s="141" t="s">
        <v>133</v>
      </c>
      <c r="H758" s="142">
        <v>10</v>
      </c>
      <c r="I758" s="143">
        <v>442</v>
      </c>
      <c r="J758" s="143">
        <f t="shared" si="100"/>
        <v>4420</v>
      </c>
      <c r="K758" s="140" t="s">
        <v>117</v>
      </c>
      <c r="L758" s="144"/>
      <c r="M758" s="145" t="s">
        <v>1</v>
      </c>
      <c r="N758" s="146" t="s">
        <v>34</v>
      </c>
      <c r="O758" s="131">
        <v>0</v>
      </c>
      <c r="P758" s="131">
        <f t="shared" si="101"/>
        <v>0</v>
      </c>
      <c r="Q758" s="131">
        <v>0</v>
      </c>
      <c r="R758" s="131">
        <f t="shared" si="102"/>
        <v>0</v>
      </c>
      <c r="S758" s="131">
        <v>0</v>
      </c>
      <c r="T758" s="132">
        <f t="shared" si="103"/>
        <v>0</v>
      </c>
      <c r="AR758" s="133" t="s">
        <v>623</v>
      </c>
      <c r="AT758" s="133" t="s">
        <v>2422</v>
      </c>
      <c r="AU758" s="133" t="s">
        <v>76</v>
      </c>
      <c r="AY758" s="13" t="s">
        <v>112</v>
      </c>
      <c r="BE758" s="134">
        <f t="shared" si="104"/>
        <v>4420</v>
      </c>
      <c r="BF758" s="134">
        <f t="shared" si="105"/>
        <v>0</v>
      </c>
      <c r="BG758" s="134">
        <f t="shared" si="106"/>
        <v>0</v>
      </c>
      <c r="BH758" s="134">
        <f t="shared" si="107"/>
        <v>0</v>
      </c>
      <c r="BI758" s="134">
        <f t="shared" si="108"/>
        <v>0</v>
      </c>
      <c r="BJ758" s="13" t="s">
        <v>76</v>
      </c>
      <c r="BK758" s="134">
        <f t="shared" si="109"/>
        <v>4420</v>
      </c>
      <c r="BL758" s="13" t="s">
        <v>623</v>
      </c>
      <c r="BM758" s="133" t="s">
        <v>2629</v>
      </c>
    </row>
    <row r="759" spans="2:65" s="1" customFormat="1" ht="33" customHeight="1">
      <c r="B759" s="122"/>
      <c r="C759" s="138" t="s">
        <v>2630</v>
      </c>
      <c r="D759" s="138" t="s">
        <v>2422</v>
      </c>
      <c r="E759" s="139" t="s">
        <v>2631</v>
      </c>
      <c r="F759" s="140" t="s">
        <v>2632</v>
      </c>
      <c r="G759" s="141" t="s">
        <v>133</v>
      </c>
      <c r="H759" s="142">
        <v>10</v>
      </c>
      <c r="I759" s="143">
        <v>560</v>
      </c>
      <c r="J759" s="143">
        <f t="shared" si="100"/>
        <v>5600</v>
      </c>
      <c r="K759" s="140" t="s">
        <v>117</v>
      </c>
      <c r="L759" s="144"/>
      <c r="M759" s="145" t="s">
        <v>1</v>
      </c>
      <c r="N759" s="146" t="s">
        <v>34</v>
      </c>
      <c r="O759" s="131">
        <v>0</v>
      </c>
      <c r="P759" s="131">
        <f t="shared" si="101"/>
        <v>0</v>
      </c>
      <c r="Q759" s="131">
        <v>0</v>
      </c>
      <c r="R759" s="131">
        <f t="shared" si="102"/>
        <v>0</v>
      </c>
      <c r="S759" s="131">
        <v>0</v>
      </c>
      <c r="T759" s="132">
        <f t="shared" si="103"/>
        <v>0</v>
      </c>
      <c r="AR759" s="133" t="s">
        <v>623</v>
      </c>
      <c r="AT759" s="133" t="s">
        <v>2422</v>
      </c>
      <c r="AU759" s="133" t="s">
        <v>76</v>
      </c>
      <c r="AY759" s="13" t="s">
        <v>112</v>
      </c>
      <c r="BE759" s="134">
        <f t="shared" si="104"/>
        <v>5600</v>
      </c>
      <c r="BF759" s="134">
        <f t="shared" si="105"/>
        <v>0</v>
      </c>
      <c r="BG759" s="134">
        <f t="shared" si="106"/>
        <v>0</v>
      </c>
      <c r="BH759" s="134">
        <f t="shared" si="107"/>
        <v>0</v>
      </c>
      <c r="BI759" s="134">
        <f t="shared" si="108"/>
        <v>0</v>
      </c>
      <c r="BJ759" s="13" t="s">
        <v>76</v>
      </c>
      <c r="BK759" s="134">
        <f t="shared" si="109"/>
        <v>5600</v>
      </c>
      <c r="BL759" s="13" t="s">
        <v>623</v>
      </c>
      <c r="BM759" s="133" t="s">
        <v>2633</v>
      </c>
    </row>
    <row r="760" spans="2:65" s="1" customFormat="1" ht="33" customHeight="1">
      <c r="B760" s="122"/>
      <c r="C760" s="138" t="s">
        <v>2634</v>
      </c>
      <c r="D760" s="138" t="s">
        <v>2422</v>
      </c>
      <c r="E760" s="139" t="s">
        <v>2635</v>
      </c>
      <c r="F760" s="140" t="s">
        <v>2636</v>
      </c>
      <c r="G760" s="141" t="s">
        <v>133</v>
      </c>
      <c r="H760" s="142">
        <v>10</v>
      </c>
      <c r="I760" s="143">
        <v>546</v>
      </c>
      <c r="J760" s="143">
        <f t="shared" si="100"/>
        <v>5460</v>
      </c>
      <c r="K760" s="140" t="s">
        <v>117</v>
      </c>
      <c r="L760" s="144"/>
      <c r="M760" s="145" t="s">
        <v>1</v>
      </c>
      <c r="N760" s="146" t="s">
        <v>34</v>
      </c>
      <c r="O760" s="131">
        <v>0</v>
      </c>
      <c r="P760" s="131">
        <f t="shared" si="101"/>
        <v>0</v>
      </c>
      <c r="Q760" s="131">
        <v>0</v>
      </c>
      <c r="R760" s="131">
        <f t="shared" si="102"/>
        <v>0</v>
      </c>
      <c r="S760" s="131">
        <v>0</v>
      </c>
      <c r="T760" s="132">
        <f t="shared" si="103"/>
        <v>0</v>
      </c>
      <c r="AR760" s="133" t="s">
        <v>623</v>
      </c>
      <c r="AT760" s="133" t="s">
        <v>2422</v>
      </c>
      <c r="AU760" s="133" t="s">
        <v>76</v>
      </c>
      <c r="AY760" s="13" t="s">
        <v>112</v>
      </c>
      <c r="BE760" s="134">
        <f t="shared" si="104"/>
        <v>5460</v>
      </c>
      <c r="BF760" s="134">
        <f t="shared" si="105"/>
        <v>0</v>
      </c>
      <c r="BG760" s="134">
        <f t="shared" si="106"/>
        <v>0</v>
      </c>
      <c r="BH760" s="134">
        <f t="shared" si="107"/>
        <v>0</v>
      </c>
      <c r="BI760" s="134">
        <f t="shared" si="108"/>
        <v>0</v>
      </c>
      <c r="BJ760" s="13" t="s">
        <v>76</v>
      </c>
      <c r="BK760" s="134">
        <f t="shared" si="109"/>
        <v>5460</v>
      </c>
      <c r="BL760" s="13" t="s">
        <v>623</v>
      </c>
      <c r="BM760" s="133" t="s">
        <v>2637</v>
      </c>
    </row>
    <row r="761" spans="2:65" s="1" customFormat="1" ht="33" customHeight="1">
      <c r="B761" s="122"/>
      <c r="C761" s="138" t="s">
        <v>2638</v>
      </c>
      <c r="D761" s="138" t="s">
        <v>2422</v>
      </c>
      <c r="E761" s="139" t="s">
        <v>2639</v>
      </c>
      <c r="F761" s="140" t="s">
        <v>2640</v>
      </c>
      <c r="G761" s="141" t="s">
        <v>133</v>
      </c>
      <c r="H761" s="142">
        <v>10</v>
      </c>
      <c r="I761" s="143">
        <v>560</v>
      </c>
      <c r="J761" s="143">
        <f t="shared" si="100"/>
        <v>5600</v>
      </c>
      <c r="K761" s="140" t="s">
        <v>117</v>
      </c>
      <c r="L761" s="144"/>
      <c r="M761" s="145" t="s">
        <v>1</v>
      </c>
      <c r="N761" s="146" t="s">
        <v>34</v>
      </c>
      <c r="O761" s="131">
        <v>0</v>
      </c>
      <c r="P761" s="131">
        <f t="shared" si="101"/>
        <v>0</v>
      </c>
      <c r="Q761" s="131">
        <v>0</v>
      </c>
      <c r="R761" s="131">
        <f t="shared" si="102"/>
        <v>0</v>
      </c>
      <c r="S761" s="131">
        <v>0</v>
      </c>
      <c r="T761" s="132">
        <f t="shared" si="103"/>
        <v>0</v>
      </c>
      <c r="AR761" s="133" t="s">
        <v>623</v>
      </c>
      <c r="AT761" s="133" t="s">
        <v>2422</v>
      </c>
      <c r="AU761" s="133" t="s">
        <v>76</v>
      </c>
      <c r="AY761" s="13" t="s">
        <v>112</v>
      </c>
      <c r="BE761" s="134">
        <f t="shared" si="104"/>
        <v>5600</v>
      </c>
      <c r="BF761" s="134">
        <f t="shared" si="105"/>
        <v>0</v>
      </c>
      <c r="BG761" s="134">
        <f t="shared" si="106"/>
        <v>0</v>
      </c>
      <c r="BH761" s="134">
        <f t="shared" si="107"/>
        <v>0</v>
      </c>
      <c r="BI761" s="134">
        <f t="shared" si="108"/>
        <v>0</v>
      </c>
      <c r="BJ761" s="13" t="s">
        <v>76</v>
      </c>
      <c r="BK761" s="134">
        <f t="shared" si="109"/>
        <v>5600</v>
      </c>
      <c r="BL761" s="13" t="s">
        <v>623</v>
      </c>
      <c r="BM761" s="133" t="s">
        <v>2641</v>
      </c>
    </row>
    <row r="762" spans="2:65" s="1" customFormat="1" ht="33" customHeight="1">
      <c r="B762" s="122"/>
      <c r="C762" s="138" t="s">
        <v>2642</v>
      </c>
      <c r="D762" s="138" t="s">
        <v>2422</v>
      </c>
      <c r="E762" s="139" t="s">
        <v>2643</v>
      </c>
      <c r="F762" s="140" t="s">
        <v>2644</v>
      </c>
      <c r="G762" s="141" t="s">
        <v>133</v>
      </c>
      <c r="H762" s="142">
        <v>10</v>
      </c>
      <c r="I762" s="143">
        <v>605</v>
      </c>
      <c r="J762" s="143">
        <f t="shared" si="100"/>
        <v>6050</v>
      </c>
      <c r="K762" s="140" t="s">
        <v>117</v>
      </c>
      <c r="L762" s="144"/>
      <c r="M762" s="145" t="s">
        <v>1</v>
      </c>
      <c r="N762" s="146" t="s">
        <v>34</v>
      </c>
      <c r="O762" s="131">
        <v>0</v>
      </c>
      <c r="P762" s="131">
        <f t="shared" si="101"/>
        <v>0</v>
      </c>
      <c r="Q762" s="131">
        <v>0</v>
      </c>
      <c r="R762" s="131">
        <f t="shared" si="102"/>
        <v>0</v>
      </c>
      <c r="S762" s="131">
        <v>0</v>
      </c>
      <c r="T762" s="132">
        <f t="shared" si="103"/>
        <v>0</v>
      </c>
      <c r="AR762" s="133" t="s">
        <v>623</v>
      </c>
      <c r="AT762" s="133" t="s">
        <v>2422</v>
      </c>
      <c r="AU762" s="133" t="s">
        <v>76</v>
      </c>
      <c r="AY762" s="13" t="s">
        <v>112</v>
      </c>
      <c r="BE762" s="134">
        <f t="shared" si="104"/>
        <v>6050</v>
      </c>
      <c r="BF762" s="134">
        <f t="shared" si="105"/>
        <v>0</v>
      </c>
      <c r="BG762" s="134">
        <f t="shared" si="106"/>
        <v>0</v>
      </c>
      <c r="BH762" s="134">
        <f t="shared" si="107"/>
        <v>0</v>
      </c>
      <c r="BI762" s="134">
        <f t="shared" si="108"/>
        <v>0</v>
      </c>
      <c r="BJ762" s="13" t="s">
        <v>76</v>
      </c>
      <c r="BK762" s="134">
        <f t="shared" si="109"/>
        <v>6050</v>
      </c>
      <c r="BL762" s="13" t="s">
        <v>623</v>
      </c>
      <c r="BM762" s="133" t="s">
        <v>2645</v>
      </c>
    </row>
    <row r="763" spans="2:65" s="1" customFormat="1" ht="33" customHeight="1">
      <c r="B763" s="122"/>
      <c r="C763" s="138" t="s">
        <v>2646</v>
      </c>
      <c r="D763" s="138" t="s">
        <v>2422</v>
      </c>
      <c r="E763" s="139" t="s">
        <v>2647</v>
      </c>
      <c r="F763" s="140" t="s">
        <v>2648</v>
      </c>
      <c r="G763" s="141" t="s">
        <v>133</v>
      </c>
      <c r="H763" s="142">
        <v>10</v>
      </c>
      <c r="I763" s="143">
        <v>798</v>
      </c>
      <c r="J763" s="143">
        <f t="shared" si="100"/>
        <v>7980</v>
      </c>
      <c r="K763" s="140" t="s">
        <v>117</v>
      </c>
      <c r="L763" s="144"/>
      <c r="M763" s="145" t="s">
        <v>1</v>
      </c>
      <c r="N763" s="146" t="s">
        <v>34</v>
      </c>
      <c r="O763" s="131">
        <v>0</v>
      </c>
      <c r="P763" s="131">
        <f t="shared" si="101"/>
        <v>0</v>
      </c>
      <c r="Q763" s="131">
        <v>0</v>
      </c>
      <c r="R763" s="131">
        <f t="shared" si="102"/>
        <v>0</v>
      </c>
      <c r="S763" s="131">
        <v>0</v>
      </c>
      <c r="T763" s="132">
        <f t="shared" si="103"/>
        <v>0</v>
      </c>
      <c r="AR763" s="133" t="s">
        <v>623</v>
      </c>
      <c r="AT763" s="133" t="s">
        <v>2422</v>
      </c>
      <c r="AU763" s="133" t="s">
        <v>76</v>
      </c>
      <c r="AY763" s="13" t="s">
        <v>112</v>
      </c>
      <c r="BE763" s="134">
        <f t="shared" si="104"/>
        <v>7980</v>
      </c>
      <c r="BF763" s="134">
        <f t="shared" si="105"/>
        <v>0</v>
      </c>
      <c r="BG763" s="134">
        <f t="shared" si="106"/>
        <v>0</v>
      </c>
      <c r="BH763" s="134">
        <f t="shared" si="107"/>
        <v>0</v>
      </c>
      <c r="BI763" s="134">
        <f t="shared" si="108"/>
        <v>0</v>
      </c>
      <c r="BJ763" s="13" t="s">
        <v>76</v>
      </c>
      <c r="BK763" s="134">
        <f t="shared" si="109"/>
        <v>7980</v>
      </c>
      <c r="BL763" s="13" t="s">
        <v>623</v>
      </c>
      <c r="BM763" s="133" t="s">
        <v>2649</v>
      </c>
    </row>
    <row r="764" spans="2:65" s="1" customFormat="1" ht="33" customHeight="1">
      <c r="B764" s="122"/>
      <c r="C764" s="138" t="s">
        <v>2650</v>
      </c>
      <c r="D764" s="138" t="s">
        <v>2422</v>
      </c>
      <c r="E764" s="139" t="s">
        <v>2651</v>
      </c>
      <c r="F764" s="140" t="s">
        <v>2652</v>
      </c>
      <c r="G764" s="141" t="s">
        <v>133</v>
      </c>
      <c r="H764" s="142">
        <v>10</v>
      </c>
      <c r="I764" s="143">
        <v>1910</v>
      </c>
      <c r="J764" s="143">
        <f t="shared" si="100"/>
        <v>19100</v>
      </c>
      <c r="K764" s="140" t="s">
        <v>117</v>
      </c>
      <c r="L764" s="144"/>
      <c r="M764" s="145" t="s">
        <v>1</v>
      </c>
      <c r="N764" s="146" t="s">
        <v>34</v>
      </c>
      <c r="O764" s="131">
        <v>0</v>
      </c>
      <c r="P764" s="131">
        <f t="shared" si="101"/>
        <v>0</v>
      </c>
      <c r="Q764" s="131">
        <v>0</v>
      </c>
      <c r="R764" s="131">
        <f t="shared" si="102"/>
        <v>0</v>
      </c>
      <c r="S764" s="131">
        <v>0</v>
      </c>
      <c r="T764" s="132">
        <f t="shared" si="103"/>
        <v>0</v>
      </c>
      <c r="AR764" s="133" t="s">
        <v>623</v>
      </c>
      <c r="AT764" s="133" t="s">
        <v>2422</v>
      </c>
      <c r="AU764" s="133" t="s">
        <v>76</v>
      </c>
      <c r="AY764" s="13" t="s">
        <v>112</v>
      </c>
      <c r="BE764" s="134">
        <f t="shared" si="104"/>
        <v>19100</v>
      </c>
      <c r="BF764" s="134">
        <f t="shared" si="105"/>
        <v>0</v>
      </c>
      <c r="BG764" s="134">
        <f t="shared" si="106"/>
        <v>0</v>
      </c>
      <c r="BH764" s="134">
        <f t="shared" si="107"/>
        <v>0</v>
      </c>
      <c r="BI764" s="134">
        <f t="shared" si="108"/>
        <v>0</v>
      </c>
      <c r="BJ764" s="13" t="s">
        <v>76</v>
      </c>
      <c r="BK764" s="134">
        <f t="shared" si="109"/>
        <v>19100</v>
      </c>
      <c r="BL764" s="13" t="s">
        <v>623</v>
      </c>
      <c r="BM764" s="133" t="s">
        <v>2653</v>
      </c>
    </row>
    <row r="765" spans="2:65" s="1" customFormat="1" ht="24.2" customHeight="1">
      <c r="B765" s="122"/>
      <c r="C765" s="138" t="s">
        <v>2654</v>
      </c>
      <c r="D765" s="138" t="s">
        <v>2422</v>
      </c>
      <c r="E765" s="139" t="s">
        <v>2655</v>
      </c>
      <c r="F765" s="140" t="s">
        <v>2656</v>
      </c>
      <c r="G765" s="141" t="s">
        <v>133</v>
      </c>
      <c r="H765" s="142">
        <v>10</v>
      </c>
      <c r="I765" s="143">
        <v>276</v>
      </c>
      <c r="J765" s="143">
        <f t="shared" si="100"/>
        <v>2760</v>
      </c>
      <c r="K765" s="140" t="s">
        <v>117</v>
      </c>
      <c r="L765" s="144"/>
      <c r="M765" s="145" t="s">
        <v>1</v>
      </c>
      <c r="N765" s="146" t="s">
        <v>34</v>
      </c>
      <c r="O765" s="131">
        <v>0</v>
      </c>
      <c r="P765" s="131">
        <f t="shared" si="101"/>
        <v>0</v>
      </c>
      <c r="Q765" s="131">
        <v>0</v>
      </c>
      <c r="R765" s="131">
        <f t="shared" si="102"/>
        <v>0</v>
      </c>
      <c r="S765" s="131">
        <v>0</v>
      </c>
      <c r="T765" s="132">
        <f t="shared" si="103"/>
        <v>0</v>
      </c>
      <c r="AR765" s="133" t="s">
        <v>623</v>
      </c>
      <c r="AT765" s="133" t="s">
        <v>2422</v>
      </c>
      <c r="AU765" s="133" t="s">
        <v>76</v>
      </c>
      <c r="AY765" s="13" t="s">
        <v>112</v>
      </c>
      <c r="BE765" s="134">
        <f t="shared" si="104"/>
        <v>2760</v>
      </c>
      <c r="BF765" s="134">
        <f t="shared" si="105"/>
        <v>0</v>
      </c>
      <c r="BG765" s="134">
        <f t="shared" si="106"/>
        <v>0</v>
      </c>
      <c r="BH765" s="134">
        <f t="shared" si="107"/>
        <v>0</v>
      </c>
      <c r="BI765" s="134">
        <f t="shared" si="108"/>
        <v>0</v>
      </c>
      <c r="BJ765" s="13" t="s">
        <v>76</v>
      </c>
      <c r="BK765" s="134">
        <f t="shared" si="109"/>
        <v>2760</v>
      </c>
      <c r="BL765" s="13" t="s">
        <v>623</v>
      </c>
      <c r="BM765" s="133" t="s">
        <v>2657</v>
      </c>
    </row>
    <row r="766" spans="2:65" s="1" customFormat="1" ht="33" customHeight="1">
      <c r="B766" s="122"/>
      <c r="C766" s="138" t="s">
        <v>2658</v>
      </c>
      <c r="D766" s="138" t="s">
        <v>2422</v>
      </c>
      <c r="E766" s="139" t="s">
        <v>2659</v>
      </c>
      <c r="F766" s="140" t="s">
        <v>2660</v>
      </c>
      <c r="G766" s="141" t="s">
        <v>133</v>
      </c>
      <c r="H766" s="142">
        <v>10</v>
      </c>
      <c r="I766" s="143">
        <v>210</v>
      </c>
      <c r="J766" s="143">
        <f t="shared" si="100"/>
        <v>2100</v>
      </c>
      <c r="K766" s="140" t="s">
        <v>117</v>
      </c>
      <c r="L766" s="144"/>
      <c r="M766" s="145" t="s">
        <v>1</v>
      </c>
      <c r="N766" s="146" t="s">
        <v>34</v>
      </c>
      <c r="O766" s="131">
        <v>0</v>
      </c>
      <c r="P766" s="131">
        <f t="shared" si="101"/>
        <v>0</v>
      </c>
      <c r="Q766" s="131">
        <v>0</v>
      </c>
      <c r="R766" s="131">
        <f t="shared" si="102"/>
        <v>0</v>
      </c>
      <c r="S766" s="131">
        <v>0</v>
      </c>
      <c r="T766" s="132">
        <f t="shared" si="103"/>
        <v>0</v>
      </c>
      <c r="AR766" s="133" t="s">
        <v>623</v>
      </c>
      <c r="AT766" s="133" t="s">
        <v>2422</v>
      </c>
      <c r="AU766" s="133" t="s">
        <v>76</v>
      </c>
      <c r="AY766" s="13" t="s">
        <v>112</v>
      </c>
      <c r="BE766" s="134">
        <f t="shared" si="104"/>
        <v>2100</v>
      </c>
      <c r="BF766" s="134">
        <f t="shared" si="105"/>
        <v>0</v>
      </c>
      <c r="BG766" s="134">
        <f t="shared" si="106"/>
        <v>0</v>
      </c>
      <c r="BH766" s="134">
        <f t="shared" si="107"/>
        <v>0</v>
      </c>
      <c r="BI766" s="134">
        <f t="shared" si="108"/>
        <v>0</v>
      </c>
      <c r="BJ766" s="13" t="s">
        <v>76</v>
      </c>
      <c r="BK766" s="134">
        <f t="shared" si="109"/>
        <v>2100</v>
      </c>
      <c r="BL766" s="13" t="s">
        <v>623</v>
      </c>
      <c r="BM766" s="133" t="s">
        <v>2661</v>
      </c>
    </row>
    <row r="767" spans="2:65" s="1" customFormat="1" ht="33" customHeight="1">
      <c r="B767" s="122"/>
      <c r="C767" s="138" t="s">
        <v>2662</v>
      </c>
      <c r="D767" s="138" t="s">
        <v>2422</v>
      </c>
      <c r="E767" s="139" t="s">
        <v>2663</v>
      </c>
      <c r="F767" s="140" t="s">
        <v>2664</v>
      </c>
      <c r="G767" s="141" t="s">
        <v>133</v>
      </c>
      <c r="H767" s="142">
        <v>10</v>
      </c>
      <c r="I767" s="143">
        <v>583</v>
      </c>
      <c r="J767" s="143">
        <f t="shared" si="100"/>
        <v>5830</v>
      </c>
      <c r="K767" s="140" t="s">
        <v>117</v>
      </c>
      <c r="L767" s="144"/>
      <c r="M767" s="145" t="s">
        <v>1</v>
      </c>
      <c r="N767" s="146" t="s">
        <v>34</v>
      </c>
      <c r="O767" s="131">
        <v>0</v>
      </c>
      <c r="P767" s="131">
        <f t="shared" si="101"/>
        <v>0</v>
      </c>
      <c r="Q767" s="131">
        <v>0</v>
      </c>
      <c r="R767" s="131">
        <f t="shared" si="102"/>
        <v>0</v>
      </c>
      <c r="S767" s="131">
        <v>0</v>
      </c>
      <c r="T767" s="132">
        <f t="shared" si="103"/>
        <v>0</v>
      </c>
      <c r="AR767" s="133" t="s">
        <v>623</v>
      </c>
      <c r="AT767" s="133" t="s">
        <v>2422</v>
      </c>
      <c r="AU767" s="133" t="s">
        <v>76</v>
      </c>
      <c r="AY767" s="13" t="s">
        <v>112</v>
      </c>
      <c r="BE767" s="134">
        <f t="shared" si="104"/>
        <v>5830</v>
      </c>
      <c r="BF767" s="134">
        <f t="shared" si="105"/>
        <v>0</v>
      </c>
      <c r="BG767" s="134">
        <f t="shared" si="106"/>
        <v>0</v>
      </c>
      <c r="BH767" s="134">
        <f t="shared" si="107"/>
        <v>0</v>
      </c>
      <c r="BI767" s="134">
        <f t="shared" si="108"/>
        <v>0</v>
      </c>
      <c r="BJ767" s="13" t="s">
        <v>76</v>
      </c>
      <c r="BK767" s="134">
        <f t="shared" si="109"/>
        <v>5830</v>
      </c>
      <c r="BL767" s="13" t="s">
        <v>623</v>
      </c>
      <c r="BM767" s="133" t="s">
        <v>2665</v>
      </c>
    </row>
    <row r="768" spans="2:65" s="1" customFormat="1" ht="37.9" customHeight="1">
      <c r="B768" s="122"/>
      <c r="C768" s="138" t="s">
        <v>2666</v>
      </c>
      <c r="D768" s="138" t="s">
        <v>2422</v>
      </c>
      <c r="E768" s="139" t="s">
        <v>2667</v>
      </c>
      <c r="F768" s="140" t="s">
        <v>2668</v>
      </c>
      <c r="G768" s="141" t="s">
        <v>133</v>
      </c>
      <c r="H768" s="142">
        <v>10</v>
      </c>
      <c r="I768" s="143">
        <v>1260</v>
      </c>
      <c r="J768" s="143">
        <f t="shared" si="100"/>
        <v>12600</v>
      </c>
      <c r="K768" s="140" t="s">
        <v>117</v>
      </c>
      <c r="L768" s="144"/>
      <c r="M768" s="145" t="s">
        <v>1</v>
      </c>
      <c r="N768" s="146" t="s">
        <v>34</v>
      </c>
      <c r="O768" s="131">
        <v>0</v>
      </c>
      <c r="P768" s="131">
        <f t="shared" si="101"/>
        <v>0</v>
      </c>
      <c r="Q768" s="131">
        <v>0</v>
      </c>
      <c r="R768" s="131">
        <f t="shared" si="102"/>
        <v>0</v>
      </c>
      <c r="S768" s="131">
        <v>0</v>
      </c>
      <c r="T768" s="132">
        <f t="shared" si="103"/>
        <v>0</v>
      </c>
      <c r="AR768" s="133" t="s">
        <v>623</v>
      </c>
      <c r="AT768" s="133" t="s">
        <v>2422</v>
      </c>
      <c r="AU768" s="133" t="s">
        <v>76</v>
      </c>
      <c r="AY768" s="13" t="s">
        <v>112</v>
      </c>
      <c r="BE768" s="134">
        <f t="shared" si="104"/>
        <v>12600</v>
      </c>
      <c r="BF768" s="134">
        <f t="shared" si="105"/>
        <v>0</v>
      </c>
      <c r="BG768" s="134">
        <f t="shared" si="106"/>
        <v>0</v>
      </c>
      <c r="BH768" s="134">
        <f t="shared" si="107"/>
        <v>0</v>
      </c>
      <c r="BI768" s="134">
        <f t="shared" si="108"/>
        <v>0</v>
      </c>
      <c r="BJ768" s="13" t="s">
        <v>76</v>
      </c>
      <c r="BK768" s="134">
        <f t="shared" si="109"/>
        <v>12600</v>
      </c>
      <c r="BL768" s="13" t="s">
        <v>623</v>
      </c>
      <c r="BM768" s="133" t="s">
        <v>2669</v>
      </c>
    </row>
    <row r="769" spans="2:65" s="1" customFormat="1" ht="33" customHeight="1">
      <c r="B769" s="122"/>
      <c r="C769" s="138" t="s">
        <v>2670</v>
      </c>
      <c r="D769" s="138" t="s">
        <v>2422</v>
      </c>
      <c r="E769" s="139" t="s">
        <v>2671</v>
      </c>
      <c r="F769" s="140" t="s">
        <v>2672</v>
      </c>
      <c r="G769" s="141" t="s">
        <v>133</v>
      </c>
      <c r="H769" s="142">
        <v>10</v>
      </c>
      <c r="I769" s="143">
        <v>690</v>
      </c>
      <c r="J769" s="143">
        <f t="shared" ref="J769:J799" si="110">ROUND(I769*H769,2)</f>
        <v>6900</v>
      </c>
      <c r="K769" s="140" t="s">
        <v>117</v>
      </c>
      <c r="L769" s="144"/>
      <c r="M769" s="145" t="s">
        <v>1</v>
      </c>
      <c r="N769" s="146" t="s">
        <v>34</v>
      </c>
      <c r="O769" s="131">
        <v>0</v>
      </c>
      <c r="P769" s="131">
        <f t="shared" ref="P769:P799" si="111">O769*H769</f>
        <v>0</v>
      </c>
      <c r="Q769" s="131">
        <v>0</v>
      </c>
      <c r="R769" s="131">
        <f t="shared" ref="R769:R799" si="112">Q769*H769</f>
        <v>0</v>
      </c>
      <c r="S769" s="131">
        <v>0</v>
      </c>
      <c r="T769" s="132">
        <f t="shared" ref="T769:T799" si="113">S769*H769</f>
        <v>0</v>
      </c>
      <c r="AR769" s="133" t="s">
        <v>623</v>
      </c>
      <c r="AT769" s="133" t="s">
        <v>2422</v>
      </c>
      <c r="AU769" s="133" t="s">
        <v>76</v>
      </c>
      <c r="AY769" s="13" t="s">
        <v>112</v>
      </c>
      <c r="BE769" s="134">
        <f t="shared" ref="BE769:BE799" si="114">IF(N769="základní",J769,0)</f>
        <v>6900</v>
      </c>
      <c r="BF769" s="134">
        <f t="shared" ref="BF769:BF799" si="115">IF(N769="snížená",J769,0)</f>
        <v>0</v>
      </c>
      <c r="BG769" s="134">
        <f t="shared" ref="BG769:BG799" si="116">IF(N769="zákl. přenesená",J769,0)</f>
        <v>0</v>
      </c>
      <c r="BH769" s="134">
        <f t="shared" ref="BH769:BH799" si="117">IF(N769="sníž. přenesená",J769,0)</f>
        <v>0</v>
      </c>
      <c r="BI769" s="134">
        <f t="shared" ref="BI769:BI799" si="118">IF(N769="nulová",J769,0)</f>
        <v>0</v>
      </c>
      <c r="BJ769" s="13" t="s">
        <v>76</v>
      </c>
      <c r="BK769" s="134">
        <f t="shared" ref="BK769:BK799" si="119">ROUND(I769*H769,2)</f>
        <v>6900</v>
      </c>
      <c r="BL769" s="13" t="s">
        <v>623</v>
      </c>
      <c r="BM769" s="133" t="s">
        <v>2673</v>
      </c>
    </row>
    <row r="770" spans="2:65" s="1" customFormat="1" ht="37.9" customHeight="1">
      <c r="B770" s="122"/>
      <c r="C770" s="138" t="s">
        <v>2674</v>
      </c>
      <c r="D770" s="138" t="s">
        <v>2422</v>
      </c>
      <c r="E770" s="139" t="s">
        <v>2675</v>
      </c>
      <c r="F770" s="140" t="s">
        <v>2676</v>
      </c>
      <c r="G770" s="141" t="s">
        <v>133</v>
      </c>
      <c r="H770" s="142">
        <v>10</v>
      </c>
      <c r="I770" s="143">
        <v>682</v>
      </c>
      <c r="J770" s="143">
        <f t="shared" si="110"/>
        <v>6820</v>
      </c>
      <c r="K770" s="140" t="s">
        <v>117</v>
      </c>
      <c r="L770" s="144"/>
      <c r="M770" s="145" t="s">
        <v>1</v>
      </c>
      <c r="N770" s="146" t="s">
        <v>34</v>
      </c>
      <c r="O770" s="131">
        <v>0</v>
      </c>
      <c r="P770" s="131">
        <f t="shared" si="111"/>
        <v>0</v>
      </c>
      <c r="Q770" s="131">
        <v>0</v>
      </c>
      <c r="R770" s="131">
        <f t="shared" si="112"/>
        <v>0</v>
      </c>
      <c r="S770" s="131">
        <v>0</v>
      </c>
      <c r="T770" s="132">
        <f t="shared" si="113"/>
        <v>0</v>
      </c>
      <c r="AR770" s="133" t="s">
        <v>623</v>
      </c>
      <c r="AT770" s="133" t="s">
        <v>2422</v>
      </c>
      <c r="AU770" s="133" t="s">
        <v>76</v>
      </c>
      <c r="AY770" s="13" t="s">
        <v>112</v>
      </c>
      <c r="BE770" s="134">
        <f t="shared" si="114"/>
        <v>6820</v>
      </c>
      <c r="BF770" s="134">
        <f t="shared" si="115"/>
        <v>0</v>
      </c>
      <c r="BG770" s="134">
        <f t="shared" si="116"/>
        <v>0</v>
      </c>
      <c r="BH770" s="134">
        <f t="shared" si="117"/>
        <v>0</v>
      </c>
      <c r="BI770" s="134">
        <f t="shared" si="118"/>
        <v>0</v>
      </c>
      <c r="BJ770" s="13" t="s">
        <v>76</v>
      </c>
      <c r="BK770" s="134">
        <f t="shared" si="119"/>
        <v>6820</v>
      </c>
      <c r="BL770" s="13" t="s">
        <v>623</v>
      </c>
      <c r="BM770" s="133" t="s">
        <v>2677</v>
      </c>
    </row>
    <row r="771" spans="2:65" s="1" customFormat="1" ht="33" customHeight="1">
      <c r="B771" s="122"/>
      <c r="C771" s="138" t="s">
        <v>2678</v>
      </c>
      <c r="D771" s="138" t="s">
        <v>2422</v>
      </c>
      <c r="E771" s="139" t="s">
        <v>2679</v>
      </c>
      <c r="F771" s="140" t="s">
        <v>2680</v>
      </c>
      <c r="G771" s="141" t="s">
        <v>133</v>
      </c>
      <c r="H771" s="142">
        <v>2</v>
      </c>
      <c r="I771" s="143">
        <v>805</v>
      </c>
      <c r="J771" s="143">
        <f t="shared" si="110"/>
        <v>1610</v>
      </c>
      <c r="K771" s="140" t="s">
        <v>117</v>
      </c>
      <c r="L771" s="144"/>
      <c r="M771" s="145" t="s">
        <v>1</v>
      </c>
      <c r="N771" s="146" t="s">
        <v>34</v>
      </c>
      <c r="O771" s="131">
        <v>0</v>
      </c>
      <c r="P771" s="131">
        <f t="shared" si="111"/>
        <v>0</v>
      </c>
      <c r="Q771" s="131">
        <v>0</v>
      </c>
      <c r="R771" s="131">
        <f t="shared" si="112"/>
        <v>0</v>
      </c>
      <c r="S771" s="131">
        <v>0</v>
      </c>
      <c r="T771" s="132">
        <f t="shared" si="113"/>
        <v>0</v>
      </c>
      <c r="AR771" s="133" t="s">
        <v>623</v>
      </c>
      <c r="AT771" s="133" t="s">
        <v>2422</v>
      </c>
      <c r="AU771" s="133" t="s">
        <v>76</v>
      </c>
      <c r="AY771" s="13" t="s">
        <v>112</v>
      </c>
      <c r="BE771" s="134">
        <f t="shared" si="114"/>
        <v>1610</v>
      </c>
      <c r="BF771" s="134">
        <f t="shared" si="115"/>
        <v>0</v>
      </c>
      <c r="BG771" s="134">
        <f t="shared" si="116"/>
        <v>0</v>
      </c>
      <c r="BH771" s="134">
        <f t="shared" si="117"/>
        <v>0</v>
      </c>
      <c r="BI771" s="134">
        <f t="shared" si="118"/>
        <v>0</v>
      </c>
      <c r="BJ771" s="13" t="s">
        <v>76</v>
      </c>
      <c r="BK771" s="134">
        <f t="shared" si="119"/>
        <v>1610</v>
      </c>
      <c r="BL771" s="13" t="s">
        <v>623</v>
      </c>
      <c r="BM771" s="133" t="s">
        <v>2681</v>
      </c>
    </row>
    <row r="772" spans="2:65" s="1" customFormat="1" ht="33" customHeight="1">
      <c r="B772" s="122"/>
      <c r="C772" s="138" t="s">
        <v>2682</v>
      </c>
      <c r="D772" s="138" t="s">
        <v>2422</v>
      </c>
      <c r="E772" s="139" t="s">
        <v>2683</v>
      </c>
      <c r="F772" s="140" t="s">
        <v>2684</v>
      </c>
      <c r="G772" s="141" t="s">
        <v>133</v>
      </c>
      <c r="H772" s="142">
        <v>2</v>
      </c>
      <c r="I772" s="143">
        <v>772</v>
      </c>
      <c r="J772" s="143">
        <f t="shared" si="110"/>
        <v>1544</v>
      </c>
      <c r="K772" s="140" t="s">
        <v>117</v>
      </c>
      <c r="L772" s="144"/>
      <c r="M772" s="145" t="s">
        <v>1</v>
      </c>
      <c r="N772" s="146" t="s">
        <v>34</v>
      </c>
      <c r="O772" s="131">
        <v>0</v>
      </c>
      <c r="P772" s="131">
        <f t="shared" si="111"/>
        <v>0</v>
      </c>
      <c r="Q772" s="131">
        <v>0</v>
      </c>
      <c r="R772" s="131">
        <f t="shared" si="112"/>
        <v>0</v>
      </c>
      <c r="S772" s="131">
        <v>0</v>
      </c>
      <c r="T772" s="132">
        <f t="shared" si="113"/>
        <v>0</v>
      </c>
      <c r="AR772" s="133" t="s">
        <v>623</v>
      </c>
      <c r="AT772" s="133" t="s">
        <v>2422</v>
      </c>
      <c r="AU772" s="133" t="s">
        <v>76</v>
      </c>
      <c r="AY772" s="13" t="s">
        <v>112</v>
      </c>
      <c r="BE772" s="134">
        <f t="shared" si="114"/>
        <v>1544</v>
      </c>
      <c r="BF772" s="134">
        <f t="shared" si="115"/>
        <v>0</v>
      </c>
      <c r="BG772" s="134">
        <f t="shared" si="116"/>
        <v>0</v>
      </c>
      <c r="BH772" s="134">
        <f t="shared" si="117"/>
        <v>0</v>
      </c>
      <c r="BI772" s="134">
        <f t="shared" si="118"/>
        <v>0</v>
      </c>
      <c r="BJ772" s="13" t="s">
        <v>76</v>
      </c>
      <c r="BK772" s="134">
        <f t="shared" si="119"/>
        <v>1544</v>
      </c>
      <c r="BL772" s="13" t="s">
        <v>623</v>
      </c>
      <c r="BM772" s="133" t="s">
        <v>2685</v>
      </c>
    </row>
    <row r="773" spans="2:65" s="1" customFormat="1" ht="33" customHeight="1">
      <c r="B773" s="122"/>
      <c r="C773" s="138" t="s">
        <v>2686</v>
      </c>
      <c r="D773" s="138" t="s">
        <v>2422</v>
      </c>
      <c r="E773" s="139" t="s">
        <v>2687</v>
      </c>
      <c r="F773" s="140" t="s">
        <v>2688</v>
      </c>
      <c r="G773" s="141" t="s">
        <v>133</v>
      </c>
      <c r="H773" s="142">
        <v>2</v>
      </c>
      <c r="I773" s="143">
        <v>901</v>
      </c>
      <c r="J773" s="143">
        <f t="shared" si="110"/>
        <v>1802</v>
      </c>
      <c r="K773" s="140" t="s">
        <v>117</v>
      </c>
      <c r="L773" s="144"/>
      <c r="M773" s="145" t="s">
        <v>1</v>
      </c>
      <c r="N773" s="146" t="s">
        <v>34</v>
      </c>
      <c r="O773" s="131">
        <v>0</v>
      </c>
      <c r="P773" s="131">
        <f t="shared" si="111"/>
        <v>0</v>
      </c>
      <c r="Q773" s="131">
        <v>0</v>
      </c>
      <c r="R773" s="131">
        <f t="shared" si="112"/>
        <v>0</v>
      </c>
      <c r="S773" s="131">
        <v>0</v>
      </c>
      <c r="T773" s="132">
        <f t="shared" si="113"/>
        <v>0</v>
      </c>
      <c r="AR773" s="133" t="s">
        <v>623</v>
      </c>
      <c r="AT773" s="133" t="s">
        <v>2422</v>
      </c>
      <c r="AU773" s="133" t="s">
        <v>76</v>
      </c>
      <c r="AY773" s="13" t="s">
        <v>112</v>
      </c>
      <c r="BE773" s="134">
        <f t="shared" si="114"/>
        <v>1802</v>
      </c>
      <c r="BF773" s="134">
        <f t="shared" si="115"/>
        <v>0</v>
      </c>
      <c r="BG773" s="134">
        <f t="shared" si="116"/>
        <v>0</v>
      </c>
      <c r="BH773" s="134">
        <f t="shared" si="117"/>
        <v>0</v>
      </c>
      <c r="BI773" s="134">
        <f t="shared" si="118"/>
        <v>0</v>
      </c>
      <c r="BJ773" s="13" t="s">
        <v>76</v>
      </c>
      <c r="BK773" s="134">
        <f t="shared" si="119"/>
        <v>1802</v>
      </c>
      <c r="BL773" s="13" t="s">
        <v>623</v>
      </c>
      <c r="BM773" s="133" t="s">
        <v>2689</v>
      </c>
    </row>
    <row r="774" spans="2:65" s="1" customFormat="1" ht="33" customHeight="1">
      <c r="B774" s="122"/>
      <c r="C774" s="138" t="s">
        <v>2690</v>
      </c>
      <c r="D774" s="138" t="s">
        <v>2422</v>
      </c>
      <c r="E774" s="139" t="s">
        <v>2691</v>
      </c>
      <c r="F774" s="140" t="s">
        <v>2692</v>
      </c>
      <c r="G774" s="141" t="s">
        <v>133</v>
      </c>
      <c r="H774" s="142">
        <v>2</v>
      </c>
      <c r="I774" s="143">
        <v>1430</v>
      </c>
      <c r="J774" s="143">
        <f t="shared" si="110"/>
        <v>2860</v>
      </c>
      <c r="K774" s="140" t="s">
        <v>117</v>
      </c>
      <c r="L774" s="144"/>
      <c r="M774" s="145" t="s">
        <v>1</v>
      </c>
      <c r="N774" s="146" t="s">
        <v>34</v>
      </c>
      <c r="O774" s="131">
        <v>0</v>
      </c>
      <c r="P774" s="131">
        <f t="shared" si="111"/>
        <v>0</v>
      </c>
      <c r="Q774" s="131">
        <v>0</v>
      </c>
      <c r="R774" s="131">
        <f t="shared" si="112"/>
        <v>0</v>
      </c>
      <c r="S774" s="131">
        <v>0</v>
      </c>
      <c r="T774" s="132">
        <f t="shared" si="113"/>
        <v>0</v>
      </c>
      <c r="AR774" s="133" t="s">
        <v>623</v>
      </c>
      <c r="AT774" s="133" t="s">
        <v>2422</v>
      </c>
      <c r="AU774" s="133" t="s">
        <v>76</v>
      </c>
      <c r="AY774" s="13" t="s">
        <v>112</v>
      </c>
      <c r="BE774" s="134">
        <f t="shared" si="114"/>
        <v>2860</v>
      </c>
      <c r="BF774" s="134">
        <f t="shared" si="115"/>
        <v>0</v>
      </c>
      <c r="BG774" s="134">
        <f t="shared" si="116"/>
        <v>0</v>
      </c>
      <c r="BH774" s="134">
        <f t="shared" si="117"/>
        <v>0</v>
      </c>
      <c r="BI774" s="134">
        <f t="shared" si="118"/>
        <v>0</v>
      </c>
      <c r="BJ774" s="13" t="s">
        <v>76</v>
      </c>
      <c r="BK774" s="134">
        <f t="shared" si="119"/>
        <v>2860</v>
      </c>
      <c r="BL774" s="13" t="s">
        <v>623</v>
      </c>
      <c r="BM774" s="133" t="s">
        <v>2693</v>
      </c>
    </row>
    <row r="775" spans="2:65" s="1" customFormat="1" ht="33" customHeight="1">
      <c r="B775" s="122"/>
      <c r="C775" s="138" t="s">
        <v>2694</v>
      </c>
      <c r="D775" s="138" t="s">
        <v>2422</v>
      </c>
      <c r="E775" s="139" t="s">
        <v>2695</v>
      </c>
      <c r="F775" s="140" t="s">
        <v>2696</v>
      </c>
      <c r="G775" s="141" t="s">
        <v>133</v>
      </c>
      <c r="H775" s="142">
        <v>2</v>
      </c>
      <c r="I775" s="143">
        <v>1020</v>
      </c>
      <c r="J775" s="143">
        <f t="shared" si="110"/>
        <v>2040</v>
      </c>
      <c r="K775" s="140" t="s">
        <v>117</v>
      </c>
      <c r="L775" s="144"/>
      <c r="M775" s="145" t="s">
        <v>1</v>
      </c>
      <c r="N775" s="146" t="s">
        <v>34</v>
      </c>
      <c r="O775" s="131">
        <v>0</v>
      </c>
      <c r="P775" s="131">
        <f t="shared" si="111"/>
        <v>0</v>
      </c>
      <c r="Q775" s="131">
        <v>0</v>
      </c>
      <c r="R775" s="131">
        <f t="shared" si="112"/>
        <v>0</v>
      </c>
      <c r="S775" s="131">
        <v>0</v>
      </c>
      <c r="T775" s="132">
        <f t="shared" si="113"/>
        <v>0</v>
      </c>
      <c r="AR775" s="133" t="s">
        <v>623</v>
      </c>
      <c r="AT775" s="133" t="s">
        <v>2422</v>
      </c>
      <c r="AU775" s="133" t="s">
        <v>76</v>
      </c>
      <c r="AY775" s="13" t="s">
        <v>112</v>
      </c>
      <c r="BE775" s="134">
        <f t="shared" si="114"/>
        <v>2040</v>
      </c>
      <c r="BF775" s="134">
        <f t="shared" si="115"/>
        <v>0</v>
      </c>
      <c r="BG775" s="134">
        <f t="shared" si="116"/>
        <v>0</v>
      </c>
      <c r="BH775" s="134">
        <f t="shared" si="117"/>
        <v>0</v>
      </c>
      <c r="BI775" s="134">
        <f t="shared" si="118"/>
        <v>0</v>
      </c>
      <c r="BJ775" s="13" t="s">
        <v>76</v>
      </c>
      <c r="BK775" s="134">
        <f t="shared" si="119"/>
        <v>2040</v>
      </c>
      <c r="BL775" s="13" t="s">
        <v>623</v>
      </c>
      <c r="BM775" s="133" t="s">
        <v>2697</v>
      </c>
    </row>
    <row r="776" spans="2:65" s="1" customFormat="1" ht="24.2" customHeight="1">
      <c r="B776" s="122"/>
      <c r="C776" s="138" t="s">
        <v>2698</v>
      </c>
      <c r="D776" s="138" t="s">
        <v>2422</v>
      </c>
      <c r="E776" s="139" t="s">
        <v>2699</v>
      </c>
      <c r="F776" s="140" t="s">
        <v>2700</v>
      </c>
      <c r="G776" s="141" t="s">
        <v>116</v>
      </c>
      <c r="H776" s="142">
        <v>400</v>
      </c>
      <c r="I776" s="143">
        <v>54</v>
      </c>
      <c r="J776" s="143">
        <f t="shared" si="110"/>
        <v>21600</v>
      </c>
      <c r="K776" s="140" t="s">
        <v>117</v>
      </c>
      <c r="L776" s="144"/>
      <c r="M776" s="145" t="s">
        <v>1</v>
      </c>
      <c r="N776" s="146" t="s">
        <v>34</v>
      </c>
      <c r="O776" s="131">
        <v>0</v>
      </c>
      <c r="P776" s="131">
        <f t="shared" si="111"/>
        <v>0</v>
      </c>
      <c r="Q776" s="131">
        <v>0</v>
      </c>
      <c r="R776" s="131">
        <f t="shared" si="112"/>
        <v>0</v>
      </c>
      <c r="S776" s="131">
        <v>0</v>
      </c>
      <c r="T776" s="132">
        <f t="shared" si="113"/>
        <v>0</v>
      </c>
      <c r="AR776" s="133" t="s">
        <v>623</v>
      </c>
      <c r="AT776" s="133" t="s">
        <v>2422</v>
      </c>
      <c r="AU776" s="133" t="s">
        <v>76</v>
      </c>
      <c r="AY776" s="13" t="s">
        <v>112</v>
      </c>
      <c r="BE776" s="134">
        <f t="shared" si="114"/>
        <v>21600</v>
      </c>
      <c r="BF776" s="134">
        <f t="shared" si="115"/>
        <v>0</v>
      </c>
      <c r="BG776" s="134">
        <f t="shared" si="116"/>
        <v>0</v>
      </c>
      <c r="BH776" s="134">
        <f t="shared" si="117"/>
        <v>0</v>
      </c>
      <c r="BI776" s="134">
        <f t="shared" si="118"/>
        <v>0</v>
      </c>
      <c r="BJ776" s="13" t="s">
        <v>76</v>
      </c>
      <c r="BK776" s="134">
        <f t="shared" si="119"/>
        <v>21600</v>
      </c>
      <c r="BL776" s="13" t="s">
        <v>623</v>
      </c>
      <c r="BM776" s="133" t="s">
        <v>2701</v>
      </c>
    </row>
    <row r="777" spans="2:65" s="1" customFormat="1" ht="24.2" customHeight="1">
      <c r="B777" s="122"/>
      <c r="C777" s="138" t="s">
        <v>2702</v>
      </c>
      <c r="D777" s="138" t="s">
        <v>2422</v>
      </c>
      <c r="E777" s="139" t="s">
        <v>2703</v>
      </c>
      <c r="F777" s="140" t="s">
        <v>2704</v>
      </c>
      <c r="G777" s="141" t="s">
        <v>116</v>
      </c>
      <c r="H777" s="142">
        <v>400</v>
      </c>
      <c r="I777" s="143">
        <v>108</v>
      </c>
      <c r="J777" s="143">
        <f t="shared" si="110"/>
        <v>43200</v>
      </c>
      <c r="K777" s="140" t="s">
        <v>117</v>
      </c>
      <c r="L777" s="144"/>
      <c r="M777" s="145" t="s">
        <v>1</v>
      </c>
      <c r="N777" s="146" t="s">
        <v>34</v>
      </c>
      <c r="O777" s="131">
        <v>0</v>
      </c>
      <c r="P777" s="131">
        <f t="shared" si="111"/>
        <v>0</v>
      </c>
      <c r="Q777" s="131">
        <v>0</v>
      </c>
      <c r="R777" s="131">
        <f t="shared" si="112"/>
        <v>0</v>
      </c>
      <c r="S777" s="131">
        <v>0</v>
      </c>
      <c r="T777" s="132">
        <f t="shared" si="113"/>
        <v>0</v>
      </c>
      <c r="AR777" s="133" t="s">
        <v>623</v>
      </c>
      <c r="AT777" s="133" t="s">
        <v>2422</v>
      </c>
      <c r="AU777" s="133" t="s">
        <v>76</v>
      </c>
      <c r="AY777" s="13" t="s">
        <v>112</v>
      </c>
      <c r="BE777" s="134">
        <f t="shared" si="114"/>
        <v>43200</v>
      </c>
      <c r="BF777" s="134">
        <f t="shared" si="115"/>
        <v>0</v>
      </c>
      <c r="BG777" s="134">
        <f t="shared" si="116"/>
        <v>0</v>
      </c>
      <c r="BH777" s="134">
        <f t="shared" si="117"/>
        <v>0</v>
      </c>
      <c r="BI777" s="134">
        <f t="shared" si="118"/>
        <v>0</v>
      </c>
      <c r="BJ777" s="13" t="s">
        <v>76</v>
      </c>
      <c r="BK777" s="134">
        <f t="shared" si="119"/>
        <v>43200</v>
      </c>
      <c r="BL777" s="13" t="s">
        <v>623</v>
      </c>
      <c r="BM777" s="133" t="s">
        <v>2705</v>
      </c>
    </row>
    <row r="778" spans="2:65" s="1" customFormat="1" ht="37.9" customHeight="1">
      <c r="B778" s="122"/>
      <c r="C778" s="138" t="s">
        <v>2706</v>
      </c>
      <c r="D778" s="138" t="s">
        <v>2422</v>
      </c>
      <c r="E778" s="139" t="s">
        <v>2707</v>
      </c>
      <c r="F778" s="140" t="s">
        <v>2708</v>
      </c>
      <c r="G778" s="141" t="s">
        <v>116</v>
      </c>
      <c r="H778" s="142">
        <v>400</v>
      </c>
      <c r="I778" s="143">
        <v>772</v>
      </c>
      <c r="J778" s="143">
        <f t="shared" si="110"/>
        <v>308800</v>
      </c>
      <c r="K778" s="140" t="s">
        <v>117</v>
      </c>
      <c r="L778" s="144"/>
      <c r="M778" s="145" t="s">
        <v>1</v>
      </c>
      <c r="N778" s="146" t="s">
        <v>34</v>
      </c>
      <c r="O778" s="131">
        <v>0</v>
      </c>
      <c r="P778" s="131">
        <f t="shared" si="111"/>
        <v>0</v>
      </c>
      <c r="Q778" s="131">
        <v>0</v>
      </c>
      <c r="R778" s="131">
        <f t="shared" si="112"/>
        <v>0</v>
      </c>
      <c r="S778" s="131">
        <v>0</v>
      </c>
      <c r="T778" s="132">
        <f t="shared" si="113"/>
        <v>0</v>
      </c>
      <c r="AR778" s="133" t="s">
        <v>623</v>
      </c>
      <c r="AT778" s="133" t="s">
        <v>2422</v>
      </c>
      <c r="AU778" s="133" t="s">
        <v>76</v>
      </c>
      <c r="AY778" s="13" t="s">
        <v>112</v>
      </c>
      <c r="BE778" s="134">
        <f t="shared" si="114"/>
        <v>308800</v>
      </c>
      <c r="BF778" s="134">
        <f t="shared" si="115"/>
        <v>0</v>
      </c>
      <c r="BG778" s="134">
        <f t="shared" si="116"/>
        <v>0</v>
      </c>
      <c r="BH778" s="134">
        <f t="shared" si="117"/>
        <v>0</v>
      </c>
      <c r="BI778" s="134">
        <f t="shared" si="118"/>
        <v>0</v>
      </c>
      <c r="BJ778" s="13" t="s">
        <v>76</v>
      </c>
      <c r="BK778" s="134">
        <f t="shared" si="119"/>
        <v>308800</v>
      </c>
      <c r="BL778" s="13" t="s">
        <v>623</v>
      </c>
      <c r="BM778" s="133" t="s">
        <v>2709</v>
      </c>
    </row>
    <row r="779" spans="2:65" s="1" customFormat="1" ht="24.2" customHeight="1">
      <c r="B779" s="122"/>
      <c r="C779" s="138" t="s">
        <v>2710</v>
      </c>
      <c r="D779" s="138" t="s">
        <v>2422</v>
      </c>
      <c r="E779" s="139" t="s">
        <v>2711</v>
      </c>
      <c r="F779" s="140" t="s">
        <v>2712</v>
      </c>
      <c r="G779" s="141" t="s">
        <v>2713</v>
      </c>
      <c r="H779" s="142">
        <v>2</v>
      </c>
      <c r="I779" s="143">
        <v>55</v>
      </c>
      <c r="J779" s="143">
        <f t="shared" si="110"/>
        <v>110</v>
      </c>
      <c r="K779" s="140" t="s">
        <v>117</v>
      </c>
      <c r="L779" s="144"/>
      <c r="M779" s="145" t="s">
        <v>1</v>
      </c>
      <c r="N779" s="146" t="s">
        <v>34</v>
      </c>
      <c r="O779" s="131">
        <v>0</v>
      </c>
      <c r="P779" s="131">
        <f t="shared" si="111"/>
        <v>0</v>
      </c>
      <c r="Q779" s="131">
        <v>0</v>
      </c>
      <c r="R779" s="131">
        <f t="shared" si="112"/>
        <v>0</v>
      </c>
      <c r="S779" s="131">
        <v>0</v>
      </c>
      <c r="T779" s="132">
        <f t="shared" si="113"/>
        <v>0</v>
      </c>
      <c r="AR779" s="133" t="s">
        <v>623</v>
      </c>
      <c r="AT779" s="133" t="s">
        <v>2422</v>
      </c>
      <c r="AU779" s="133" t="s">
        <v>76</v>
      </c>
      <c r="AY779" s="13" t="s">
        <v>112</v>
      </c>
      <c r="BE779" s="134">
        <f t="shared" si="114"/>
        <v>110</v>
      </c>
      <c r="BF779" s="134">
        <f t="shared" si="115"/>
        <v>0</v>
      </c>
      <c r="BG779" s="134">
        <f t="shared" si="116"/>
        <v>0</v>
      </c>
      <c r="BH779" s="134">
        <f t="shared" si="117"/>
        <v>0</v>
      </c>
      <c r="BI779" s="134">
        <f t="shared" si="118"/>
        <v>0</v>
      </c>
      <c r="BJ779" s="13" t="s">
        <v>76</v>
      </c>
      <c r="BK779" s="134">
        <f t="shared" si="119"/>
        <v>110</v>
      </c>
      <c r="BL779" s="13" t="s">
        <v>623</v>
      </c>
      <c r="BM779" s="133" t="s">
        <v>2714</v>
      </c>
    </row>
    <row r="780" spans="2:65" s="1" customFormat="1" ht="24.2" customHeight="1">
      <c r="B780" s="122"/>
      <c r="C780" s="138" t="s">
        <v>2715</v>
      </c>
      <c r="D780" s="138" t="s">
        <v>2422</v>
      </c>
      <c r="E780" s="139" t="s">
        <v>2716</v>
      </c>
      <c r="F780" s="140" t="s">
        <v>2717</v>
      </c>
      <c r="G780" s="141" t="s">
        <v>116</v>
      </c>
      <c r="H780" s="142">
        <v>50</v>
      </c>
      <c r="I780" s="143">
        <v>44.3</v>
      </c>
      <c r="J780" s="143">
        <f t="shared" si="110"/>
        <v>2215</v>
      </c>
      <c r="K780" s="140" t="s">
        <v>117</v>
      </c>
      <c r="L780" s="144"/>
      <c r="M780" s="145" t="s">
        <v>1</v>
      </c>
      <c r="N780" s="146" t="s">
        <v>34</v>
      </c>
      <c r="O780" s="131">
        <v>0</v>
      </c>
      <c r="P780" s="131">
        <f t="shared" si="111"/>
        <v>0</v>
      </c>
      <c r="Q780" s="131">
        <v>0</v>
      </c>
      <c r="R780" s="131">
        <f t="shared" si="112"/>
        <v>0</v>
      </c>
      <c r="S780" s="131">
        <v>0</v>
      </c>
      <c r="T780" s="132">
        <f t="shared" si="113"/>
        <v>0</v>
      </c>
      <c r="AR780" s="133" t="s">
        <v>623</v>
      </c>
      <c r="AT780" s="133" t="s">
        <v>2422</v>
      </c>
      <c r="AU780" s="133" t="s">
        <v>76</v>
      </c>
      <c r="AY780" s="13" t="s">
        <v>112</v>
      </c>
      <c r="BE780" s="134">
        <f t="shared" si="114"/>
        <v>2215</v>
      </c>
      <c r="BF780" s="134">
        <f t="shared" si="115"/>
        <v>0</v>
      </c>
      <c r="BG780" s="134">
        <f t="shared" si="116"/>
        <v>0</v>
      </c>
      <c r="BH780" s="134">
        <f t="shared" si="117"/>
        <v>0</v>
      </c>
      <c r="BI780" s="134">
        <f t="shared" si="118"/>
        <v>0</v>
      </c>
      <c r="BJ780" s="13" t="s">
        <v>76</v>
      </c>
      <c r="BK780" s="134">
        <f t="shared" si="119"/>
        <v>2215</v>
      </c>
      <c r="BL780" s="13" t="s">
        <v>623</v>
      </c>
      <c r="BM780" s="133" t="s">
        <v>2718</v>
      </c>
    </row>
    <row r="781" spans="2:65" s="1" customFormat="1" ht="24.2" customHeight="1">
      <c r="B781" s="122"/>
      <c r="C781" s="138" t="s">
        <v>2719</v>
      </c>
      <c r="D781" s="138" t="s">
        <v>2422</v>
      </c>
      <c r="E781" s="139" t="s">
        <v>2720</v>
      </c>
      <c r="F781" s="140" t="s">
        <v>2721</v>
      </c>
      <c r="G781" s="141" t="s">
        <v>116</v>
      </c>
      <c r="H781" s="142">
        <v>50</v>
      </c>
      <c r="I781" s="143">
        <v>47</v>
      </c>
      <c r="J781" s="143">
        <f t="shared" si="110"/>
        <v>2350</v>
      </c>
      <c r="K781" s="140" t="s">
        <v>117</v>
      </c>
      <c r="L781" s="144"/>
      <c r="M781" s="145" t="s">
        <v>1</v>
      </c>
      <c r="N781" s="146" t="s">
        <v>34</v>
      </c>
      <c r="O781" s="131">
        <v>0</v>
      </c>
      <c r="P781" s="131">
        <f t="shared" si="111"/>
        <v>0</v>
      </c>
      <c r="Q781" s="131">
        <v>0</v>
      </c>
      <c r="R781" s="131">
        <f t="shared" si="112"/>
        <v>0</v>
      </c>
      <c r="S781" s="131">
        <v>0</v>
      </c>
      <c r="T781" s="132">
        <f t="shared" si="113"/>
        <v>0</v>
      </c>
      <c r="AR781" s="133" t="s">
        <v>623</v>
      </c>
      <c r="AT781" s="133" t="s">
        <v>2422</v>
      </c>
      <c r="AU781" s="133" t="s">
        <v>76</v>
      </c>
      <c r="AY781" s="13" t="s">
        <v>112</v>
      </c>
      <c r="BE781" s="134">
        <f t="shared" si="114"/>
        <v>2350</v>
      </c>
      <c r="BF781" s="134">
        <f t="shared" si="115"/>
        <v>0</v>
      </c>
      <c r="BG781" s="134">
        <f t="shared" si="116"/>
        <v>0</v>
      </c>
      <c r="BH781" s="134">
        <f t="shared" si="117"/>
        <v>0</v>
      </c>
      <c r="BI781" s="134">
        <f t="shared" si="118"/>
        <v>0</v>
      </c>
      <c r="BJ781" s="13" t="s">
        <v>76</v>
      </c>
      <c r="BK781" s="134">
        <f t="shared" si="119"/>
        <v>2350</v>
      </c>
      <c r="BL781" s="13" t="s">
        <v>623</v>
      </c>
      <c r="BM781" s="133" t="s">
        <v>2722</v>
      </c>
    </row>
    <row r="782" spans="2:65" s="1" customFormat="1" ht="24.2" customHeight="1">
      <c r="B782" s="122"/>
      <c r="C782" s="138" t="s">
        <v>2723</v>
      </c>
      <c r="D782" s="138" t="s">
        <v>2422</v>
      </c>
      <c r="E782" s="139" t="s">
        <v>2724</v>
      </c>
      <c r="F782" s="140" t="s">
        <v>2725</v>
      </c>
      <c r="G782" s="141" t="s">
        <v>116</v>
      </c>
      <c r="H782" s="142">
        <v>50</v>
      </c>
      <c r="I782" s="143">
        <v>8.41</v>
      </c>
      <c r="J782" s="143">
        <f t="shared" si="110"/>
        <v>420.5</v>
      </c>
      <c r="K782" s="140" t="s">
        <v>117</v>
      </c>
      <c r="L782" s="144"/>
      <c r="M782" s="145" t="s">
        <v>1</v>
      </c>
      <c r="N782" s="146" t="s">
        <v>34</v>
      </c>
      <c r="O782" s="131">
        <v>0</v>
      </c>
      <c r="P782" s="131">
        <f t="shared" si="111"/>
        <v>0</v>
      </c>
      <c r="Q782" s="131">
        <v>0</v>
      </c>
      <c r="R782" s="131">
        <f t="shared" si="112"/>
        <v>0</v>
      </c>
      <c r="S782" s="131">
        <v>0</v>
      </c>
      <c r="T782" s="132">
        <f t="shared" si="113"/>
        <v>0</v>
      </c>
      <c r="AR782" s="133" t="s">
        <v>623</v>
      </c>
      <c r="AT782" s="133" t="s">
        <v>2422</v>
      </c>
      <c r="AU782" s="133" t="s">
        <v>76</v>
      </c>
      <c r="AY782" s="13" t="s">
        <v>112</v>
      </c>
      <c r="BE782" s="134">
        <f t="shared" si="114"/>
        <v>420.5</v>
      </c>
      <c r="BF782" s="134">
        <f t="shared" si="115"/>
        <v>0</v>
      </c>
      <c r="BG782" s="134">
        <f t="shared" si="116"/>
        <v>0</v>
      </c>
      <c r="BH782" s="134">
        <f t="shared" si="117"/>
        <v>0</v>
      </c>
      <c r="BI782" s="134">
        <f t="shared" si="118"/>
        <v>0</v>
      </c>
      <c r="BJ782" s="13" t="s">
        <v>76</v>
      </c>
      <c r="BK782" s="134">
        <f t="shared" si="119"/>
        <v>420.5</v>
      </c>
      <c r="BL782" s="13" t="s">
        <v>623</v>
      </c>
      <c r="BM782" s="133" t="s">
        <v>2726</v>
      </c>
    </row>
    <row r="783" spans="2:65" s="1" customFormat="1" ht="24.2" customHeight="1">
      <c r="B783" s="122"/>
      <c r="C783" s="138" t="s">
        <v>2727</v>
      </c>
      <c r="D783" s="138" t="s">
        <v>2422</v>
      </c>
      <c r="E783" s="139" t="s">
        <v>2728</v>
      </c>
      <c r="F783" s="140" t="s">
        <v>2729</v>
      </c>
      <c r="G783" s="141" t="s">
        <v>116</v>
      </c>
      <c r="H783" s="142">
        <v>50</v>
      </c>
      <c r="I783" s="143">
        <v>8.26</v>
      </c>
      <c r="J783" s="143">
        <f t="shared" si="110"/>
        <v>413</v>
      </c>
      <c r="K783" s="140" t="s">
        <v>117</v>
      </c>
      <c r="L783" s="144"/>
      <c r="M783" s="145" t="s">
        <v>1</v>
      </c>
      <c r="N783" s="146" t="s">
        <v>34</v>
      </c>
      <c r="O783" s="131">
        <v>0</v>
      </c>
      <c r="P783" s="131">
        <f t="shared" si="111"/>
        <v>0</v>
      </c>
      <c r="Q783" s="131">
        <v>0</v>
      </c>
      <c r="R783" s="131">
        <f t="shared" si="112"/>
        <v>0</v>
      </c>
      <c r="S783" s="131">
        <v>0</v>
      </c>
      <c r="T783" s="132">
        <f t="shared" si="113"/>
        <v>0</v>
      </c>
      <c r="AR783" s="133" t="s">
        <v>623</v>
      </c>
      <c r="AT783" s="133" t="s">
        <v>2422</v>
      </c>
      <c r="AU783" s="133" t="s">
        <v>76</v>
      </c>
      <c r="AY783" s="13" t="s">
        <v>112</v>
      </c>
      <c r="BE783" s="134">
        <f t="shared" si="114"/>
        <v>413</v>
      </c>
      <c r="BF783" s="134">
        <f t="shared" si="115"/>
        <v>0</v>
      </c>
      <c r="BG783" s="134">
        <f t="shared" si="116"/>
        <v>0</v>
      </c>
      <c r="BH783" s="134">
        <f t="shared" si="117"/>
        <v>0</v>
      </c>
      <c r="BI783" s="134">
        <f t="shared" si="118"/>
        <v>0</v>
      </c>
      <c r="BJ783" s="13" t="s">
        <v>76</v>
      </c>
      <c r="BK783" s="134">
        <f t="shared" si="119"/>
        <v>413</v>
      </c>
      <c r="BL783" s="13" t="s">
        <v>623</v>
      </c>
      <c r="BM783" s="133" t="s">
        <v>2730</v>
      </c>
    </row>
    <row r="784" spans="2:65" s="1" customFormat="1" ht="24.2" customHeight="1">
      <c r="B784" s="122"/>
      <c r="C784" s="138" t="s">
        <v>2731</v>
      </c>
      <c r="D784" s="138" t="s">
        <v>2422</v>
      </c>
      <c r="E784" s="139" t="s">
        <v>2732</v>
      </c>
      <c r="F784" s="140" t="s">
        <v>2733</v>
      </c>
      <c r="G784" s="141" t="s">
        <v>116</v>
      </c>
      <c r="H784" s="142">
        <v>50</v>
      </c>
      <c r="I784" s="143">
        <v>8.36</v>
      </c>
      <c r="J784" s="143">
        <f t="shared" si="110"/>
        <v>418</v>
      </c>
      <c r="K784" s="140" t="s">
        <v>117</v>
      </c>
      <c r="L784" s="144"/>
      <c r="M784" s="145" t="s">
        <v>1</v>
      </c>
      <c r="N784" s="146" t="s">
        <v>34</v>
      </c>
      <c r="O784" s="131">
        <v>0</v>
      </c>
      <c r="P784" s="131">
        <f t="shared" si="111"/>
        <v>0</v>
      </c>
      <c r="Q784" s="131">
        <v>0</v>
      </c>
      <c r="R784" s="131">
        <f t="shared" si="112"/>
        <v>0</v>
      </c>
      <c r="S784" s="131">
        <v>0</v>
      </c>
      <c r="T784" s="132">
        <f t="shared" si="113"/>
        <v>0</v>
      </c>
      <c r="AR784" s="133" t="s">
        <v>623</v>
      </c>
      <c r="AT784" s="133" t="s">
        <v>2422</v>
      </c>
      <c r="AU784" s="133" t="s">
        <v>76</v>
      </c>
      <c r="AY784" s="13" t="s">
        <v>112</v>
      </c>
      <c r="BE784" s="134">
        <f t="shared" si="114"/>
        <v>418</v>
      </c>
      <c r="BF784" s="134">
        <f t="shared" si="115"/>
        <v>0</v>
      </c>
      <c r="BG784" s="134">
        <f t="shared" si="116"/>
        <v>0</v>
      </c>
      <c r="BH784" s="134">
        <f t="shared" si="117"/>
        <v>0</v>
      </c>
      <c r="BI784" s="134">
        <f t="shared" si="118"/>
        <v>0</v>
      </c>
      <c r="BJ784" s="13" t="s">
        <v>76</v>
      </c>
      <c r="BK784" s="134">
        <f t="shared" si="119"/>
        <v>418</v>
      </c>
      <c r="BL784" s="13" t="s">
        <v>623</v>
      </c>
      <c r="BM784" s="133" t="s">
        <v>2734</v>
      </c>
    </row>
    <row r="785" spans="2:65" s="1" customFormat="1" ht="24.2" customHeight="1">
      <c r="B785" s="122"/>
      <c r="C785" s="138" t="s">
        <v>2735</v>
      </c>
      <c r="D785" s="138" t="s">
        <v>2422</v>
      </c>
      <c r="E785" s="139" t="s">
        <v>2736</v>
      </c>
      <c r="F785" s="140" t="s">
        <v>2737</v>
      </c>
      <c r="G785" s="141" t="s">
        <v>116</v>
      </c>
      <c r="H785" s="142">
        <v>50</v>
      </c>
      <c r="I785" s="143">
        <v>8.06</v>
      </c>
      <c r="J785" s="143">
        <f t="shared" si="110"/>
        <v>403</v>
      </c>
      <c r="K785" s="140" t="s">
        <v>117</v>
      </c>
      <c r="L785" s="144"/>
      <c r="M785" s="145" t="s">
        <v>1</v>
      </c>
      <c r="N785" s="146" t="s">
        <v>34</v>
      </c>
      <c r="O785" s="131">
        <v>0</v>
      </c>
      <c r="P785" s="131">
        <f t="shared" si="111"/>
        <v>0</v>
      </c>
      <c r="Q785" s="131">
        <v>0</v>
      </c>
      <c r="R785" s="131">
        <f t="shared" si="112"/>
        <v>0</v>
      </c>
      <c r="S785" s="131">
        <v>0</v>
      </c>
      <c r="T785" s="132">
        <f t="shared" si="113"/>
        <v>0</v>
      </c>
      <c r="AR785" s="133" t="s">
        <v>623</v>
      </c>
      <c r="AT785" s="133" t="s">
        <v>2422</v>
      </c>
      <c r="AU785" s="133" t="s">
        <v>76</v>
      </c>
      <c r="AY785" s="13" t="s">
        <v>112</v>
      </c>
      <c r="BE785" s="134">
        <f t="shared" si="114"/>
        <v>403</v>
      </c>
      <c r="BF785" s="134">
        <f t="shared" si="115"/>
        <v>0</v>
      </c>
      <c r="BG785" s="134">
        <f t="shared" si="116"/>
        <v>0</v>
      </c>
      <c r="BH785" s="134">
        <f t="shared" si="117"/>
        <v>0</v>
      </c>
      <c r="BI785" s="134">
        <f t="shared" si="118"/>
        <v>0</v>
      </c>
      <c r="BJ785" s="13" t="s">
        <v>76</v>
      </c>
      <c r="BK785" s="134">
        <f t="shared" si="119"/>
        <v>403</v>
      </c>
      <c r="BL785" s="13" t="s">
        <v>623</v>
      </c>
      <c r="BM785" s="133" t="s">
        <v>2738</v>
      </c>
    </row>
    <row r="786" spans="2:65" s="1" customFormat="1" ht="24.2" customHeight="1">
      <c r="B786" s="122"/>
      <c r="C786" s="138" t="s">
        <v>2739</v>
      </c>
      <c r="D786" s="138" t="s">
        <v>2422</v>
      </c>
      <c r="E786" s="139" t="s">
        <v>2740</v>
      </c>
      <c r="F786" s="140" t="s">
        <v>2741</v>
      </c>
      <c r="G786" s="141" t="s">
        <v>116</v>
      </c>
      <c r="H786" s="142">
        <v>50</v>
      </c>
      <c r="I786" s="143">
        <v>8.07</v>
      </c>
      <c r="J786" s="143">
        <f t="shared" si="110"/>
        <v>403.5</v>
      </c>
      <c r="K786" s="140" t="s">
        <v>117</v>
      </c>
      <c r="L786" s="144"/>
      <c r="M786" s="145" t="s">
        <v>1</v>
      </c>
      <c r="N786" s="146" t="s">
        <v>34</v>
      </c>
      <c r="O786" s="131">
        <v>0</v>
      </c>
      <c r="P786" s="131">
        <f t="shared" si="111"/>
        <v>0</v>
      </c>
      <c r="Q786" s="131">
        <v>0</v>
      </c>
      <c r="R786" s="131">
        <f t="shared" si="112"/>
        <v>0</v>
      </c>
      <c r="S786" s="131">
        <v>0</v>
      </c>
      <c r="T786" s="132">
        <f t="shared" si="113"/>
        <v>0</v>
      </c>
      <c r="AR786" s="133" t="s">
        <v>623</v>
      </c>
      <c r="AT786" s="133" t="s">
        <v>2422</v>
      </c>
      <c r="AU786" s="133" t="s">
        <v>76</v>
      </c>
      <c r="AY786" s="13" t="s">
        <v>112</v>
      </c>
      <c r="BE786" s="134">
        <f t="shared" si="114"/>
        <v>403.5</v>
      </c>
      <c r="BF786" s="134">
        <f t="shared" si="115"/>
        <v>0</v>
      </c>
      <c r="BG786" s="134">
        <f t="shared" si="116"/>
        <v>0</v>
      </c>
      <c r="BH786" s="134">
        <f t="shared" si="117"/>
        <v>0</v>
      </c>
      <c r="BI786" s="134">
        <f t="shared" si="118"/>
        <v>0</v>
      </c>
      <c r="BJ786" s="13" t="s">
        <v>76</v>
      </c>
      <c r="BK786" s="134">
        <f t="shared" si="119"/>
        <v>403.5</v>
      </c>
      <c r="BL786" s="13" t="s">
        <v>623</v>
      </c>
      <c r="BM786" s="133" t="s">
        <v>2742</v>
      </c>
    </row>
    <row r="787" spans="2:65" s="1" customFormat="1" ht="24.2" customHeight="1">
      <c r="B787" s="122"/>
      <c r="C787" s="138" t="s">
        <v>2743</v>
      </c>
      <c r="D787" s="138" t="s">
        <v>2422</v>
      </c>
      <c r="E787" s="139" t="s">
        <v>2744</v>
      </c>
      <c r="F787" s="140" t="s">
        <v>2745</v>
      </c>
      <c r="G787" s="141" t="s">
        <v>116</v>
      </c>
      <c r="H787" s="142">
        <v>50</v>
      </c>
      <c r="I787" s="143">
        <v>8.08</v>
      </c>
      <c r="J787" s="143">
        <f t="shared" si="110"/>
        <v>404</v>
      </c>
      <c r="K787" s="140" t="s">
        <v>117</v>
      </c>
      <c r="L787" s="144"/>
      <c r="M787" s="145" t="s">
        <v>1</v>
      </c>
      <c r="N787" s="146" t="s">
        <v>34</v>
      </c>
      <c r="O787" s="131">
        <v>0</v>
      </c>
      <c r="P787" s="131">
        <f t="shared" si="111"/>
        <v>0</v>
      </c>
      <c r="Q787" s="131">
        <v>0</v>
      </c>
      <c r="R787" s="131">
        <f t="shared" si="112"/>
        <v>0</v>
      </c>
      <c r="S787" s="131">
        <v>0</v>
      </c>
      <c r="T787" s="132">
        <f t="shared" si="113"/>
        <v>0</v>
      </c>
      <c r="AR787" s="133" t="s">
        <v>623</v>
      </c>
      <c r="AT787" s="133" t="s">
        <v>2422</v>
      </c>
      <c r="AU787" s="133" t="s">
        <v>76</v>
      </c>
      <c r="AY787" s="13" t="s">
        <v>112</v>
      </c>
      <c r="BE787" s="134">
        <f t="shared" si="114"/>
        <v>404</v>
      </c>
      <c r="BF787" s="134">
        <f t="shared" si="115"/>
        <v>0</v>
      </c>
      <c r="BG787" s="134">
        <f t="shared" si="116"/>
        <v>0</v>
      </c>
      <c r="BH787" s="134">
        <f t="shared" si="117"/>
        <v>0</v>
      </c>
      <c r="BI787" s="134">
        <f t="shared" si="118"/>
        <v>0</v>
      </c>
      <c r="BJ787" s="13" t="s">
        <v>76</v>
      </c>
      <c r="BK787" s="134">
        <f t="shared" si="119"/>
        <v>404</v>
      </c>
      <c r="BL787" s="13" t="s">
        <v>623</v>
      </c>
      <c r="BM787" s="133" t="s">
        <v>2746</v>
      </c>
    </row>
    <row r="788" spans="2:65" s="1" customFormat="1" ht="24.2" customHeight="1">
      <c r="B788" s="122"/>
      <c r="C788" s="138" t="s">
        <v>2747</v>
      </c>
      <c r="D788" s="138" t="s">
        <v>2422</v>
      </c>
      <c r="E788" s="139" t="s">
        <v>2748</v>
      </c>
      <c r="F788" s="140" t="s">
        <v>2749</v>
      </c>
      <c r="G788" s="141" t="s">
        <v>116</v>
      </c>
      <c r="H788" s="142">
        <v>50</v>
      </c>
      <c r="I788" s="143">
        <v>156</v>
      </c>
      <c r="J788" s="143">
        <f t="shared" si="110"/>
        <v>7800</v>
      </c>
      <c r="K788" s="140" t="s">
        <v>117</v>
      </c>
      <c r="L788" s="144"/>
      <c r="M788" s="145" t="s">
        <v>1</v>
      </c>
      <c r="N788" s="146" t="s">
        <v>34</v>
      </c>
      <c r="O788" s="131">
        <v>0</v>
      </c>
      <c r="P788" s="131">
        <f t="shared" si="111"/>
        <v>0</v>
      </c>
      <c r="Q788" s="131">
        <v>0</v>
      </c>
      <c r="R788" s="131">
        <f t="shared" si="112"/>
        <v>0</v>
      </c>
      <c r="S788" s="131">
        <v>0</v>
      </c>
      <c r="T788" s="132">
        <f t="shared" si="113"/>
        <v>0</v>
      </c>
      <c r="AR788" s="133" t="s">
        <v>623</v>
      </c>
      <c r="AT788" s="133" t="s">
        <v>2422</v>
      </c>
      <c r="AU788" s="133" t="s">
        <v>76</v>
      </c>
      <c r="AY788" s="13" t="s">
        <v>112</v>
      </c>
      <c r="BE788" s="134">
        <f t="shared" si="114"/>
        <v>7800</v>
      </c>
      <c r="BF788" s="134">
        <f t="shared" si="115"/>
        <v>0</v>
      </c>
      <c r="BG788" s="134">
        <f t="shared" si="116"/>
        <v>0</v>
      </c>
      <c r="BH788" s="134">
        <f t="shared" si="117"/>
        <v>0</v>
      </c>
      <c r="BI788" s="134">
        <f t="shared" si="118"/>
        <v>0</v>
      </c>
      <c r="BJ788" s="13" t="s">
        <v>76</v>
      </c>
      <c r="BK788" s="134">
        <f t="shared" si="119"/>
        <v>7800</v>
      </c>
      <c r="BL788" s="13" t="s">
        <v>623</v>
      </c>
      <c r="BM788" s="133" t="s">
        <v>2750</v>
      </c>
    </row>
    <row r="789" spans="2:65" s="1" customFormat="1" ht="24.2" customHeight="1">
      <c r="B789" s="122"/>
      <c r="C789" s="138" t="s">
        <v>2751</v>
      </c>
      <c r="D789" s="138" t="s">
        <v>2422</v>
      </c>
      <c r="E789" s="139" t="s">
        <v>2752</v>
      </c>
      <c r="F789" s="140" t="s">
        <v>2753</v>
      </c>
      <c r="G789" s="141" t="s">
        <v>116</v>
      </c>
      <c r="H789" s="142">
        <v>50</v>
      </c>
      <c r="I789" s="143">
        <v>156</v>
      </c>
      <c r="J789" s="143">
        <f t="shared" si="110"/>
        <v>7800</v>
      </c>
      <c r="K789" s="140" t="s">
        <v>117</v>
      </c>
      <c r="L789" s="144"/>
      <c r="M789" s="145" t="s">
        <v>1</v>
      </c>
      <c r="N789" s="146" t="s">
        <v>34</v>
      </c>
      <c r="O789" s="131">
        <v>0</v>
      </c>
      <c r="P789" s="131">
        <f t="shared" si="111"/>
        <v>0</v>
      </c>
      <c r="Q789" s="131">
        <v>0</v>
      </c>
      <c r="R789" s="131">
        <f t="shared" si="112"/>
        <v>0</v>
      </c>
      <c r="S789" s="131">
        <v>0</v>
      </c>
      <c r="T789" s="132">
        <f t="shared" si="113"/>
        <v>0</v>
      </c>
      <c r="AR789" s="133" t="s">
        <v>623</v>
      </c>
      <c r="AT789" s="133" t="s">
        <v>2422</v>
      </c>
      <c r="AU789" s="133" t="s">
        <v>76</v>
      </c>
      <c r="AY789" s="13" t="s">
        <v>112</v>
      </c>
      <c r="BE789" s="134">
        <f t="shared" si="114"/>
        <v>7800</v>
      </c>
      <c r="BF789" s="134">
        <f t="shared" si="115"/>
        <v>0</v>
      </c>
      <c r="BG789" s="134">
        <f t="shared" si="116"/>
        <v>0</v>
      </c>
      <c r="BH789" s="134">
        <f t="shared" si="117"/>
        <v>0</v>
      </c>
      <c r="BI789" s="134">
        <f t="shared" si="118"/>
        <v>0</v>
      </c>
      <c r="BJ789" s="13" t="s">
        <v>76</v>
      </c>
      <c r="BK789" s="134">
        <f t="shared" si="119"/>
        <v>7800</v>
      </c>
      <c r="BL789" s="13" t="s">
        <v>623</v>
      </c>
      <c r="BM789" s="133" t="s">
        <v>2754</v>
      </c>
    </row>
    <row r="790" spans="2:65" s="1" customFormat="1" ht="24.2" customHeight="1">
      <c r="B790" s="122"/>
      <c r="C790" s="138" t="s">
        <v>2755</v>
      </c>
      <c r="D790" s="138" t="s">
        <v>2422</v>
      </c>
      <c r="E790" s="139" t="s">
        <v>2756</v>
      </c>
      <c r="F790" s="140" t="s">
        <v>2757</v>
      </c>
      <c r="G790" s="141" t="s">
        <v>116</v>
      </c>
      <c r="H790" s="142">
        <v>50</v>
      </c>
      <c r="I790" s="143">
        <v>19.899999999999999</v>
      </c>
      <c r="J790" s="143">
        <f t="shared" si="110"/>
        <v>995</v>
      </c>
      <c r="K790" s="140" t="s">
        <v>117</v>
      </c>
      <c r="L790" s="144"/>
      <c r="M790" s="145" t="s">
        <v>1</v>
      </c>
      <c r="N790" s="146" t="s">
        <v>34</v>
      </c>
      <c r="O790" s="131">
        <v>0</v>
      </c>
      <c r="P790" s="131">
        <f t="shared" si="111"/>
        <v>0</v>
      </c>
      <c r="Q790" s="131">
        <v>0</v>
      </c>
      <c r="R790" s="131">
        <f t="shared" si="112"/>
        <v>0</v>
      </c>
      <c r="S790" s="131">
        <v>0</v>
      </c>
      <c r="T790" s="132">
        <f t="shared" si="113"/>
        <v>0</v>
      </c>
      <c r="AR790" s="133" t="s">
        <v>623</v>
      </c>
      <c r="AT790" s="133" t="s">
        <v>2422</v>
      </c>
      <c r="AU790" s="133" t="s">
        <v>76</v>
      </c>
      <c r="AY790" s="13" t="s">
        <v>112</v>
      </c>
      <c r="BE790" s="134">
        <f t="shared" si="114"/>
        <v>995</v>
      </c>
      <c r="BF790" s="134">
        <f t="shared" si="115"/>
        <v>0</v>
      </c>
      <c r="BG790" s="134">
        <f t="shared" si="116"/>
        <v>0</v>
      </c>
      <c r="BH790" s="134">
        <f t="shared" si="117"/>
        <v>0</v>
      </c>
      <c r="BI790" s="134">
        <f t="shared" si="118"/>
        <v>0</v>
      </c>
      <c r="BJ790" s="13" t="s">
        <v>76</v>
      </c>
      <c r="BK790" s="134">
        <f t="shared" si="119"/>
        <v>995</v>
      </c>
      <c r="BL790" s="13" t="s">
        <v>623</v>
      </c>
      <c r="BM790" s="133" t="s">
        <v>2758</v>
      </c>
    </row>
    <row r="791" spans="2:65" s="1" customFormat="1" ht="24.2" customHeight="1">
      <c r="B791" s="122"/>
      <c r="C791" s="138" t="s">
        <v>2759</v>
      </c>
      <c r="D791" s="138" t="s">
        <v>2422</v>
      </c>
      <c r="E791" s="139" t="s">
        <v>2760</v>
      </c>
      <c r="F791" s="140" t="s">
        <v>2761</v>
      </c>
      <c r="G791" s="141" t="s">
        <v>116</v>
      </c>
      <c r="H791" s="142">
        <v>50</v>
      </c>
      <c r="I791" s="143">
        <v>19.5</v>
      </c>
      <c r="J791" s="143">
        <f t="shared" si="110"/>
        <v>975</v>
      </c>
      <c r="K791" s="140" t="s">
        <v>117</v>
      </c>
      <c r="L791" s="144"/>
      <c r="M791" s="145" t="s">
        <v>1</v>
      </c>
      <c r="N791" s="146" t="s">
        <v>34</v>
      </c>
      <c r="O791" s="131">
        <v>0</v>
      </c>
      <c r="P791" s="131">
        <f t="shared" si="111"/>
        <v>0</v>
      </c>
      <c r="Q791" s="131">
        <v>0</v>
      </c>
      <c r="R791" s="131">
        <f t="shared" si="112"/>
        <v>0</v>
      </c>
      <c r="S791" s="131">
        <v>0</v>
      </c>
      <c r="T791" s="132">
        <f t="shared" si="113"/>
        <v>0</v>
      </c>
      <c r="AR791" s="133" t="s">
        <v>623</v>
      </c>
      <c r="AT791" s="133" t="s">
        <v>2422</v>
      </c>
      <c r="AU791" s="133" t="s">
        <v>76</v>
      </c>
      <c r="AY791" s="13" t="s">
        <v>112</v>
      </c>
      <c r="BE791" s="134">
        <f t="shared" si="114"/>
        <v>975</v>
      </c>
      <c r="BF791" s="134">
        <f t="shared" si="115"/>
        <v>0</v>
      </c>
      <c r="BG791" s="134">
        <f t="shared" si="116"/>
        <v>0</v>
      </c>
      <c r="BH791" s="134">
        <f t="shared" si="117"/>
        <v>0</v>
      </c>
      <c r="BI791" s="134">
        <f t="shared" si="118"/>
        <v>0</v>
      </c>
      <c r="BJ791" s="13" t="s">
        <v>76</v>
      </c>
      <c r="BK791" s="134">
        <f t="shared" si="119"/>
        <v>975</v>
      </c>
      <c r="BL791" s="13" t="s">
        <v>623</v>
      </c>
      <c r="BM791" s="133" t="s">
        <v>2762</v>
      </c>
    </row>
    <row r="792" spans="2:65" s="1" customFormat="1" ht="24.2" customHeight="1">
      <c r="B792" s="122"/>
      <c r="C792" s="138" t="s">
        <v>2763</v>
      </c>
      <c r="D792" s="138" t="s">
        <v>2422</v>
      </c>
      <c r="E792" s="139" t="s">
        <v>2764</v>
      </c>
      <c r="F792" s="140" t="s">
        <v>2765</v>
      </c>
      <c r="G792" s="141" t="s">
        <v>116</v>
      </c>
      <c r="H792" s="142">
        <v>50</v>
      </c>
      <c r="I792" s="143">
        <v>19.8</v>
      </c>
      <c r="J792" s="143">
        <f t="shared" si="110"/>
        <v>990</v>
      </c>
      <c r="K792" s="140" t="s">
        <v>117</v>
      </c>
      <c r="L792" s="144"/>
      <c r="M792" s="145" t="s">
        <v>1</v>
      </c>
      <c r="N792" s="146" t="s">
        <v>34</v>
      </c>
      <c r="O792" s="131">
        <v>0</v>
      </c>
      <c r="P792" s="131">
        <f t="shared" si="111"/>
        <v>0</v>
      </c>
      <c r="Q792" s="131">
        <v>0</v>
      </c>
      <c r="R792" s="131">
        <f t="shared" si="112"/>
        <v>0</v>
      </c>
      <c r="S792" s="131">
        <v>0</v>
      </c>
      <c r="T792" s="132">
        <f t="shared" si="113"/>
        <v>0</v>
      </c>
      <c r="AR792" s="133" t="s">
        <v>623</v>
      </c>
      <c r="AT792" s="133" t="s">
        <v>2422</v>
      </c>
      <c r="AU792" s="133" t="s">
        <v>76</v>
      </c>
      <c r="AY792" s="13" t="s">
        <v>112</v>
      </c>
      <c r="BE792" s="134">
        <f t="shared" si="114"/>
        <v>990</v>
      </c>
      <c r="BF792" s="134">
        <f t="shared" si="115"/>
        <v>0</v>
      </c>
      <c r="BG792" s="134">
        <f t="shared" si="116"/>
        <v>0</v>
      </c>
      <c r="BH792" s="134">
        <f t="shared" si="117"/>
        <v>0</v>
      </c>
      <c r="BI792" s="134">
        <f t="shared" si="118"/>
        <v>0</v>
      </c>
      <c r="BJ792" s="13" t="s">
        <v>76</v>
      </c>
      <c r="BK792" s="134">
        <f t="shared" si="119"/>
        <v>990</v>
      </c>
      <c r="BL792" s="13" t="s">
        <v>623</v>
      </c>
      <c r="BM792" s="133" t="s">
        <v>2766</v>
      </c>
    </row>
    <row r="793" spans="2:65" s="1" customFormat="1" ht="37.9" customHeight="1">
      <c r="B793" s="122"/>
      <c r="C793" s="138" t="s">
        <v>2767</v>
      </c>
      <c r="D793" s="138" t="s">
        <v>2422</v>
      </c>
      <c r="E793" s="139" t="s">
        <v>2768</v>
      </c>
      <c r="F793" s="140" t="s">
        <v>2769</v>
      </c>
      <c r="G793" s="141" t="s">
        <v>116</v>
      </c>
      <c r="H793" s="142">
        <v>400</v>
      </c>
      <c r="I793" s="143">
        <v>13</v>
      </c>
      <c r="J793" s="143">
        <f t="shared" si="110"/>
        <v>5200</v>
      </c>
      <c r="K793" s="140" t="s">
        <v>117</v>
      </c>
      <c r="L793" s="144"/>
      <c r="M793" s="145" t="s">
        <v>1</v>
      </c>
      <c r="N793" s="146" t="s">
        <v>34</v>
      </c>
      <c r="O793" s="131">
        <v>0</v>
      </c>
      <c r="P793" s="131">
        <f t="shared" si="111"/>
        <v>0</v>
      </c>
      <c r="Q793" s="131">
        <v>0</v>
      </c>
      <c r="R793" s="131">
        <f t="shared" si="112"/>
        <v>0</v>
      </c>
      <c r="S793" s="131">
        <v>0</v>
      </c>
      <c r="T793" s="132">
        <f t="shared" si="113"/>
        <v>0</v>
      </c>
      <c r="AR793" s="133" t="s">
        <v>623</v>
      </c>
      <c r="AT793" s="133" t="s">
        <v>2422</v>
      </c>
      <c r="AU793" s="133" t="s">
        <v>76</v>
      </c>
      <c r="AY793" s="13" t="s">
        <v>112</v>
      </c>
      <c r="BE793" s="134">
        <f t="shared" si="114"/>
        <v>5200</v>
      </c>
      <c r="BF793" s="134">
        <f t="shared" si="115"/>
        <v>0</v>
      </c>
      <c r="BG793" s="134">
        <f t="shared" si="116"/>
        <v>0</v>
      </c>
      <c r="BH793" s="134">
        <f t="shared" si="117"/>
        <v>0</v>
      </c>
      <c r="BI793" s="134">
        <f t="shared" si="118"/>
        <v>0</v>
      </c>
      <c r="BJ793" s="13" t="s">
        <v>76</v>
      </c>
      <c r="BK793" s="134">
        <f t="shared" si="119"/>
        <v>5200</v>
      </c>
      <c r="BL793" s="13" t="s">
        <v>623</v>
      </c>
      <c r="BM793" s="133" t="s">
        <v>2770</v>
      </c>
    </row>
    <row r="794" spans="2:65" s="1" customFormat="1" ht="24.2" customHeight="1">
      <c r="B794" s="122"/>
      <c r="C794" s="138" t="s">
        <v>2771</v>
      </c>
      <c r="D794" s="138" t="s">
        <v>2422</v>
      </c>
      <c r="E794" s="139" t="s">
        <v>2772</v>
      </c>
      <c r="F794" s="140" t="s">
        <v>2773</v>
      </c>
      <c r="G794" s="141" t="s">
        <v>116</v>
      </c>
      <c r="H794" s="142">
        <v>400</v>
      </c>
      <c r="I794" s="143">
        <v>11.5</v>
      </c>
      <c r="J794" s="143">
        <f t="shared" si="110"/>
        <v>4600</v>
      </c>
      <c r="K794" s="140" t="s">
        <v>117</v>
      </c>
      <c r="L794" s="144"/>
      <c r="M794" s="145" t="s">
        <v>1</v>
      </c>
      <c r="N794" s="146" t="s">
        <v>34</v>
      </c>
      <c r="O794" s="131">
        <v>0</v>
      </c>
      <c r="P794" s="131">
        <f t="shared" si="111"/>
        <v>0</v>
      </c>
      <c r="Q794" s="131">
        <v>0</v>
      </c>
      <c r="R794" s="131">
        <f t="shared" si="112"/>
        <v>0</v>
      </c>
      <c r="S794" s="131">
        <v>0</v>
      </c>
      <c r="T794" s="132">
        <f t="shared" si="113"/>
        <v>0</v>
      </c>
      <c r="AR794" s="133" t="s">
        <v>623</v>
      </c>
      <c r="AT794" s="133" t="s">
        <v>2422</v>
      </c>
      <c r="AU794" s="133" t="s">
        <v>76</v>
      </c>
      <c r="AY794" s="13" t="s">
        <v>112</v>
      </c>
      <c r="BE794" s="134">
        <f t="shared" si="114"/>
        <v>4600</v>
      </c>
      <c r="BF794" s="134">
        <f t="shared" si="115"/>
        <v>0</v>
      </c>
      <c r="BG794" s="134">
        <f t="shared" si="116"/>
        <v>0</v>
      </c>
      <c r="BH794" s="134">
        <f t="shared" si="117"/>
        <v>0</v>
      </c>
      <c r="BI794" s="134">
        <f t="shared" si="118"/>
        <v>0</v>
      </c>
      <c r="BJ794" s="13" t="s">
        <v>76</v>
      </c>
      <c r="BK794" s="134">
        <f t="shared" si="119"/>
        <v>4600</v>
      </c>
      <c r="BL794" s="13" t="s">
        <v>623</v>
      </c>
      <c r="BM794" s="133" t="s">
        <v>2774</v>
      </c>
    </row>
    <row r="795" spans="2:65" s="1" customFormat="1" ht="33" customHeight="1">
      <c r="B795" s="122"/>
      <c r="C795" s="138" t="s">
        <v>2775</v>
      </c>
      <c r="D795" s="138" t="s">
        <v>2422</v>
      </c>
      <c r="E795" s="139" t="s">
        <v>2776</v>
      </c>
      <c r="F795" s="140" t="s">
        <v>2777</v>
      </c>
      <c r="G795" s="141" t="s">
        <v>116</v>
      </c>
      <c r="H795" s="142">
        <v>400</v>
      </c>
      <c r="I795" s="143">
        <v>11.6</v>
      </c>
      <c r="J795" s="143">
        <f t="shared" si="110"/>
        <v>4640</v>
      </c>
      <c r="K795" s="140" t="s">
        <v>117</v>
      </c>
      <c r="L795" s="144"/>
      <c r="M795" s="145" t="s">
        <v>1</v>
      </c>
      <c r="N795" s="146" t="s">
        <v>34</v>
      </c>
      <c r="O795" s="131">
        <v>0</v>
      </c>
      <c r="P795" s="131">
        <f t="shared" si="111"/>
        <v>0</v>
      </c>
      <c r="Q795" s="131">
        <v>0</v>
      </c>
      <c r="R795" s="131">
        <f t="shared" si="112"/>
        <v>0</v>
      </c>
      <c r="S795" s="131">
        <v>0</v>
      </c>
      <c r="T795" s="132">
        <f t="shared" si="113"/>
        <v>0</v>
      </c>
      <c r="AR795" s="133" t="s">
        <v>623</v>
      </c>
      <c r="AT795" s="133" t="s">
        <v>2422</v>
      </c>
      <c r="AU795" s="133" t="s">
        <v>76</v>
      </c>
      <c r="AY795" s="13" t="s">
        <v>112</v>
      </c>
      <c r="BE795" s="134">
        <f t="shared" si="114"/>
        <v>4640</v>
      </c>
      <c r="BF795" s="134">
        <f t="shared" si="115"/>
        <v>0</v>
      </c>
      <c r="BG795" s="134">
        <f t="shared" si="116"/>
        <v>0</v>
      </c>
      <c r="BH795" s="134">
        <f t="shared" si="117"/>
        <v>0</v>
      </c>
      <c r="BI795" s="134">
        <f t="shared" si="118"/>
        <v>0</v>
      </c>
      <c r="BJ795" s="13" t="s">
        <v>76</v>
      </c>
      <c r="BK795" s="134">
        <f t="shared" si="119"/>
        <v>4640</v>
      </c>
      <c r="BL795" s="13" t="s">
        <v>623</v>
      </c>
      <c r="BM795" s="133" t="s">
        <v>2778</v>
      </c>
    </row>
    <row r="796" spans="2:65" s="1" customFormat="1" ht="33" customHeight="1">
      <c r="B796" s="122"/>
      <c r="C796" s="138" t="s">
        <v>2779</v>
      </c>
      <c r="D796" s="138" t="s">
        <v>2422</v>
      </c>
      <c r="E796" s="139" t="s">
        <v>2780</v>
      </c>
      <c r="F796" s="140" t="s">
        <v>2781</v>
      </c>
      <c r="G796" s="141" t="s">
        <v>116</v>
      </c>
      <c r="H796" s="142">
        <v>400</v>
      </c>
      <c r="I796" s="143">
        <v>18.2</v>
      </c>
      <c r="J796" s="143">
        <f t="shared" si="110"/>
        <v>7280</v>
      </c>
      <c r="K796" s="140" t="s">
        <v>117</v>
      </c>
      <c r="L796" s="144"/>
      <c r="M796" s="145" t="s">
        <v>1</v>
      </c>
      <c r="N796" s="146" t="s">
        <v>34</v>
      </c>
      <c r="O796" s="131">
        <v>0</v>
      </c>
      <c r="P796" s="131">
        <f t="shared" si="111"/>
        <v>0</v>
      </c>
      <c r="Q796" s="131">
        <v>0</v>
      </c>
      <c r="R796" s="131">
        <f t="shared" si="112"/>
        <v>0</v>
      </c>
      <c r="S796" s="131">
        <v>0</v>
      </c>
      <c r="T796" s="132">
        <f t="shared" si="113"/>
        <v>0</v>
      </c>
      <c r="AR796" s="133" t="s">
        <v>623</v>
      </c>
      <c r="AT796" s="133" t="s">
        <v>2422</v>
      </c>
      <c r="AU796" s="133" t="s">
        <v>76</v>
      </c>
      <c r="AY796" s="13" t="s">
        <v>112</v>
      </c>
      <c r="BE796" s="134">
        <f t="shared" si="114"/>
        <v>7280</v>
      </c>
      <c r="BF796" s="134">
        <f t="shared" si="115"/>
        <v>0</v>
      </c>
      <c r="BG796" s="134">
        <f t="shared" si="116"/>
        <v>0</v>
      </c>
      <c r="BH796" s="134">
        <f t="shared" si="117"/>
        <v>0</v>
      </c>
      <c r="BI796" s="134">
        <f t="shared" si="118"/>
        <v>0</v>
      </c>
      <c r="BJ796" s="13" t="s">
        <v>76</v>
      </c>
      <c r="BK796" s="134">
        <f t="shared" si="119"/>
        <v>7280</v>
      </c>
      <c r="BL796" s="13" t="s">
        <v>623</v>
      </c>
      <c r="BM796" s="133" t="s">
        <v>2782</v>
      </c>
    </row>
    <row r="797" spans="2:65" s="1" customFormat="1" ht="24.2" customHeight="1">
      <c r="B797" s="122"/>
      <c r="C797" s="138" t="s">
        <v>2783</v>
      </c>
      <c r="D797" s="138" t="s">
        <v>2422</v>
      </c>
      <c r="E797" s="139" t="s">
        <v>2784</v>
      </c>
      <c r="F797" s="140" t="s">
        <v>2785</v>
      </c>
      <c r="G797" s="141" t="s">
        <v>116</v>
      </c>
      <c r="H797" s="142">
        <v>50</v>
      </c>
      <c r="I797" s="143">
        <v>29.2</v>
      </c>
      <c r="J797" s="143">
        <f t="shared" si="110"/>
        <v>1460</v>
      </c>
      <c r="K797" s="140" t="s">
        <v>117</v>
      </c>
      <c r="L797" s="144"/>
      <c r="M797" s="145" t="s">
        <v>1</v>
      </c>
      <c r="N797" s="146" t="s">
        <v>34</v>
      </c>
      <c r="O797" s="131">
        <v>0</v>
      </c>
      <c r="P797" s="131">
        <f t="shared" si="111"/>
        <v>0</v>
      </c>
      <c r="Q797" s="131">
        <v>0</v>
      </c>
      <c r="R797" s="131">
        <f t="shared" si="112"/>
        <v>0</v>
      </c>
      <c r="S797" s="131">
        <v>0</v>
      </c>
      <c r="T797" s="132">
        <f t="shared" si="113"/>
        <v>0</v>
      </c>
      <c r="AR797" s="133" t="s">
        <v>623</v>
      </c>
      <c r="AT797" s="133" t="s">
        <v>2422</v>
      </c>
      <c r="AU797" s="133" t="s">
        <v>76</v>
      </c>
      <c r="AY797" s="13" t="s">
        <v>112</v>
      </c>
      <c r="BE797" s="134">
        <f t="shared" si="114"/>
        <v>1460</v>
      </c>
      <c r="BF797" s="134">
        <f t="shared" si="115"/>
        <v>0</v>
      </c>
      <c r="BG797" s="134">
        <f t="shared" si="116"/>
        <v>0</v>
      </c>
      <c r="BH797" s="134">
        <f t="shared" si="117"/>
        <v>0</v>
      </c>
      <c r="BI797" s="134">
        <f t="shared" si="118"/>
        <v>0</v>
      </c>
      <c r="BJ797" s="13" t="s">
        <v>76</v>
      </c>
      <c r="BK797" s="134">
        <f t="shared" si="119"/>
        <v>1460</v>
      </c>
      <c r="BL797" s="13" t="s">
        <v>623</v>
      </c>
      <c r="BM797" s="133" t="s">
        <v>2786</v>
      </c>
    </row>
    <row r="798" spans="2:65" s="1" customFormat="1" ht="24.2" customHeight="1">
      <c r="B798" s="122"/>
      <c r="C798" s="138" t="s">
        <v>2787</v>
      </c>
      <c r="D798" s="138" t="s">
        <v>2422</v>
      </c>
      <c r="E798" s="139" t="s">
        <v>2788</v>
      </c>
      <c r="F798" s="140" t="s">
        <v>2789</v>
      </c>
      <c r="G798" s="141" t="s">
        <v>116</v>
      </c>
      <c r="H798" s="142">
        <v>50</v>
      </c>
      <c r="I798" s="143">
        <v>40.9</v>
      </c>
      <c r="J798" s="143">
        <f t="shared" si="110"/>
        <v>2045</v>
      </c>
      <c r="K798" s="140" t="s">
        <v>117</v>
      </c>
      <c r="L798" s="144"/>
      <c r="M798" s="145" t="s">
        <v>1</v>
      </c>
      <c r="N798" s="146" t="s">
        <v>34</v>
      </c>
      <c r="O798" s="131">
        <v>0</v>
      </c>
      <c r="P798" s="131">
        <f t="shared" si="111"/>
        <v>0</v>
      </c>
      <c r="Q798" s="131">
        <v>0</v>
      </c>
      <c r="R798" s="131">
        <f t="shared" si="112"/>
        <v>0</v>
      </c>
      <c r="S798" s="131">
        <v>0</v>
      </c>
      <c r="T798" s="132">
        <f t="shared" si="113"/>
        <v>0</v>
      </c>
      <c r="AR798" s="133" t="s">
        <v>623</v>
      </c>
      <c r="AT798" s="133" t="s">
        <v>2422</v>
      </c>
      <c r="AU798" s="133" t="s">
        <v>76</v>
      </c>
      <c r="AY798" s="13" t="s">
        <v>112</v>
      </c>
      <c r="BE798" s="134">
        <f t="shared" si="114"/>
        <v>2045</v>
      </c>
      <c r="BF798" s="134">
        <f t="shared" si="115"/>
        <v>0</v>
      </c>
      <c r="BG798" s="134">
        <f t="shared" si="116"/>
        <v>0</v>
      </c>
      <c r="BH798" s="134">
        <f t="shared" si="117"/>
        <v>0</v>
      </c>
      <c r="BI798" s="134">
        <f t="shared" si="118"/>
        <v>0</v>
      </c>
      <c r="BJ798" s="13" t="s">
        <v>76</v>
      </c>
      <c r="BK798" s="134">
        <f t="shared" si="119"/>
        <v>2045</v>
      </c>
      <c r="BL798" s="13" t="s">
        <v>623</v>
      </c>
      <c r="BM798" s="133" t="s">
        <v>2790</v>
      </c>
    </row>
    <row r="799" spans="2:65" s="1" customFormat="1" ht="24.2" customHeight="1">
      <c r="B799" s="122"/>
      <c r="C799" s="138" t="s">
        <v>2791</v>
      </c>
      <c r="D799" s="138" t="s">
        <v>2422</v>
      </c>
      <c r="E799" s="139" t="s">
        <v>2792</v>
      </c>
      <c r="F799" s="140" t="s">
        <v>2793</v>
      </c>
      <c r="G799" s="141" t="s">
        <v>116</v>
      </c>
      <c r="H799" s="142">
        <v>50</v>
      </c>
      <c r="I799" s="143">
        <v>61.2</v>
      </c>
      <c r="J799" s="143">
        <f t="shared" si="110"/>
        <v>3060</v>
      </c>
      <c r="K799" s="140" t="s">
        <v>117</v>
      </c>
      <c r="L799" s="144"/>
      <c r="M799" s="145" t="s">
        <v>1</v>
      </c>
      <c r="N799" s="146" t="s">
        <v>34</v>
      </c>
      <c r="O799" s="131">
        <v>0</v>
      </c>
      <c r="P799" s="131">
        <f t="shared" si="111"/>
        <v>0</v>
      </c>
      <c r="Q799" s="131">
        <v>0</v>
      </c>
      <c r="R799" s="131">
        <f t="shared" si="112"/>
        <v>0</v>
      </c>
      <c r="S799" s="131">
        <v>0</v>
      </c>
      <c r="T799" s="132">
        <f t="shared" si="113"/>
        <v>0</v>
      </c>
      <c r="AR799" s="133" t="s">
        <v>623</v>
      </c>
      <c r="AT799" s="133" t="s">
        <v>2422</v>
      </c>
      <c r="AU799" s="133" t="s">
        <v>76</v>
      </c>
      <c r="AY799" s="13" t="s">
        <v>112</v>
      </c>
      <c r="BE799" s="134">
        <f t="shared" si="114"/>
        <v>3060</v>
      </c>
      <c r="BF799" s="134">
        <f t="shared" si="115"/>
        <v>0</v>
      </c>
      <c r="BG799" s="134">
        <f t="shared" si="116"/>
        <v>0</v>
      </c>
      <c r="BH799" s="134">
        <f t="shared" si="117"/>
        <v>0</v>
      </c>
      <c r="BI799" s="134">
        <f t="shared" si="118"/>
        <v>0</v>
      </c>
      <c r="BJ799" s="13" t="s">
        <v>76</v>
      </c>
      <c r="BK799" s="134">
        <f t="shared" si="119"/>
        <v>3060</v>
      </c>
      <c r="BL799" s="13" t="s">
        <v>623</v>
      </c>
      <c r="BM799" s="133" t="s">
        <v>2794</v>
      </c>
    </row>
    <row r="800" spans="2:65" s="1" customFormat="1" ht="33" customHeight="1">
      <c r="B800" s="122"/>
      <c r="C800" s="138" t="s">
        <v>2795</v>
      </c>
      <c r="D800" s="138" t="s">
        <v>2422</v>
      </c>
      <c r="E800" s="139" t="s">
        <v>2796</v>
      </c>
      <c r="F800" s="140" t="s">
        <v>2797</v>
      </c>
      <c r="G800" s="141" t="s">
        <v>116</v>
      </c>
      <c r="H800" s="142">
        <v>50</v>
      </c>
      <c r="I800" s="143">
        <v>15</v>
      </c>
      <c r="J800" s="143">
        <f t="shared" ref="J800:J831" si="120">ROUND(I800*H800,2)</f>
        <v>750</v>
      </c>
      <c r="K800" s="140" t="s">
        <v>117</v>
      </c>
      <c r="L800" s="144"/>
      <c r="M800" s="145" t="s">
        <v>1</v>
      </c>
      <c r="N800" s="146" t="s">
        <v>34</v>
      </c>
      <c r="O800" s="131">
        <v>0</v>
      </c>
      <c r="P800" s="131">
        <f t="shared" ref="P800:P831" si="121">O800*H800</f>
        <v>0</v>
      </c>
      <c r="Q800" s="131">
        <v>0</v>
      </c>
      <c r="R800" s="131">
        <f t="shared" ref="R800:R831" si="122">Q800*H800</f>
        <v>0</v>
      </c>
      <c r="S800" s="131">
        <v>0</v>
      </c>
      <c r="T800" s="132">
        <f t="shared" ref="T800:T831" si="123">S800*H800</f>
        <v>0</v>
      </c>
      <c r="AR800" s="133" t="s">
        <v>623</v>
      </c>
      <c r="AT800" s="133" t="s">
        <v>2422</v>
      </c>
      <c r="AU800" s="133" t="s">
        <v>76</v>
      </c>
      <c r="AY800" s="13" t="s">
        <v>112</v>
      </c>
      <c r="BE800" s="134">
        <f t="shared" ref="BE800:BE831" si="124">IF(N800="základní",J800,0)</f>
        <v>750</v>
      </c>
      <c r="BF800" s="134">
        <f t="shared" ref="BF800:BF831" si="125">IF(N800="snížená",J800,0)</f>
        <v>0</v>
      </c>
      <c r="BG800" s="134">
        <f t="shared" ref="BG800:BG831" si="126">IF(N800="zákl. přenesená",J800,0)</f>
        <v>0</v>
      </c>
      <c r="BH800" s="134">
        <f t="shared" ref="BH800:BH831" si="127">IF(N800="sníž. přenesená",J800,0)</f>
        <v>0</v>
      </c>
      <c r="BI800" s="134">
        <f t="shared" ref="BI800:BI831" si="128">IF(N800="nulová",J800,0)</f>
        <v>0</v>
      </c>
      <c r="BJ800" s="13" t="s">
        <v>76</v>
      </c>
      <c r="BK800" s="134">
        <f t="shared" ref="BK800:BK831" si="129">ROUND(I800*H800,2)</f>
        <v>750</v>
      </c>
      <c r="BL800" s="13" t="s">
        <v>623</v>
      </c>
      <c r="BM800" s="133" t="s">
        <v>2798</v>
      </c>
    </row>
    <row r="801" spans="2:65" s="1" customFormat="1" ht="33" customHeight="1">
      <c r="B801" s="122"/>
      <c r="C801" s="138" t="s">
        <v>2799</v>
      </c>
      <c r="D801" s="138" t="s">
        <v>2422</v>
      </c>
      <c r="E801" s="139" t="s">
        <v>2800</v>
      </c>
      <c r="F801" s="140" t="s">
        <v>2801</v>
      </c>
      <c r="G801" s="141" t="s">
        <v>116</v>
      </c>
      <c r="H801" s="142">
        <v>50</v>
      </c>
      <c r="I801" s="143">
        <v>26.3</v>
      </c>
      <c r="J801" s="143">
        <f t="shared" si="120"/>
        <v>1315</v>
      </c>
      <c r="K801" s="140" t="s">
        <v>117</v>
      </c>
      <c r="L801" s="144"/>
      <c r="M801" s="145" t="s">
        <v>1</v>
      </c>
      <c r="N801" s="146" t="s">
        <v>34</v>
      </c>
      <c r="O801" s="131">
        <v>0</v>
      </c>
      <c r="P801" s="131">
        <f t="shared" si="121"/>
        <v>0</v>
      </c>
      <c r="Q801" s="131">
        <v>0</v>
      </c>
      <c r="R801" s="131">
        <f t="shared" si="122"/>
        <v>0</v>
      </c>
      <c r="S801" s="131">
        <v>0</v>
      </c>
      <c r="T801" s="132">
        <f t="shared" si="123"/>
        <v>0</v>
      </c>
      <c r="AR801" s="133" t="s">
        <v>623</v>
      </c>
      <c r="AT801" s="133" t="s">
        <v>2422</v>
      </c>
      <c r="AU801" s="133" t="s">
        <v>76</v>
      </c>
      <c r="AY801" s="13" t="s">
        <v>112</v>
      </c>
      <c r="BE801" s="134">
        <f t="shared" si="124"/>
        <v>1315</v>
      </c>
      <c r="BF801" s="134">
        <f t="shared" si="125"/>
        <v>0</v>
      </c>
      <c r="BG801" s="134">
        <f t="shared" si="126"/>
        <v>0</v>
      </c>
      <c r="BH801" s="134">
        <f t="shared" si="127"/>
        <v>0</v>
      </c>
      <c r="BI801" s="134">
        <f t="shared" si="128"/>
        <v>0</v>
      </c>
      <c r="BJ801" s="13" t="s">
        <v>76</v>
      </c>
      <c r="BK801" s="134">
        <f t="shared" si="129"/>
        <v>1315</v>
      </c>
      <c r="BL801" s="13" t="s">
        <v>623</v>
      </c>
      <c r="BM801" s="133" t="s">
        <v>2802</v>
      </c>
    </row>
    <row r="802" spans="2:65" s="1" customFormat="1" ht="33" customHeight="1">
      <c r="B802" s="122"/>
      <c r="C802" s="138" t="s">
        <v>2803</v>
      </c>
      <c r="D802" s="138" t="s">
        <v>2422</v>
      </c>
      <c r="E802" s="139" t="s">
        <v>2804</v>
      </c>
      <c r="F802" s="140" t="s">
        <v>2805</v>
      </c>
      <c r="G802" s="141" t="s">
        <v>116</v>
      </c>
      <c r="H802" s="142">
        <v>50</v>
      </c>
      <c r="I802" s="143">
        <v>14.6</v>
      </c>
      <c r="J802" s="143">
        <f t="shared" si="120"/>
        <v>730</v>
      </c>
      <c r="K802" s="140" t="s">
        <v>117</v>
      </c>
      <c r="L802" s="144"/>
      <c r="M802" s="145" t="s">
        <v>1</v>
      </c>
      <c r="N802" s="146" t="s">
        <v>34</v>
      </c>
      <c r="O802" s="131">
        <v>0</v>
      </c>
      <c r="P802" s="131">
        <f t="shared" si="121"/>
        <v>0</v>
      </c>
      <c r="Q802" s="131">
        <v>0</v>
      </c>
      <c r="R802" s="131">
        <f t="shared" si="122"/>
        <v>0</v>
      </c>
      <c r="S802" s="131">
        <v>0</v>
      </c>
      <c r="T802" s="132">
        <f t="shared" si="123"/>
        <v>0</v>
      </c>
      <c r="AR802" s="133" t="s">
        <v>623</v>
      </c>
      <c r="AT802" s="133" t="s">
        <v>2422</v>
      </c>
      <c r="AU802" s="133" t="s">
        <v>76</v>
      </c>
      <c r="AY802" s="13" t="s">
        <v>112</v>
      </c>
      <c r="BE802" s="134">
        <f t="shared" si="124"/>
        <v>730</v>
      </c>
      <c r="BF802" s="134">
        <f t="shared" si="125"/>
        <v>0</v>
      </c>
      <c r="BG802" s="134">
        <f t="shared" si="126"/>
        <v>0</v>
      </c>
      <c r="BH802" s="134">
        <f t="shared" si="127"/>
        <v>0</v>
      </c>
      <c r="BI802" s="134">
        <f t="shared" si="128"/>
        <v>0</v>
      </c>
      <c r="BJ802" s="13" t="s">
        <v>76</v>
      </c>
      <c r="BK802" s="134">
        <f t="shared" si="129"/>
        <v>730</v>
      </c>
      <c r="BL802" s="13" t="s">
        <v>623</v>
      </c>
      <c r="BM802" s="133" t="s">
        <v>2806</v>
      </c>
    </row>
    <row r="803" spans="2:65" s="1" customFormat="1" ht="33" customHeight="1">
      <c r="B803" s="122"/>
      <c r="C803" s="138" t="s">
        <v>2807</v>
      </c>
      <c r="D803" s="138" t="s">
        <v>2422</v>
      </c>
      <c r="E803" s="139" t="s">
        <v>2808</v>
      </c>
      <c r="F803" s="140" t="s">
        <v>2809</v>
      </c>
      <c r="G803" s="141" t="s">
        <v>116</v>
      </c>
      <c r="H803" s="142">
        <v>50</v>
      </c>
      <c r="I803" s="143">
        <v>24.9</v>
      </c>
      <c r="J803" s="143">
        <f t="shared" si="120"/>
        <v>1245</v>
      </c>
      <c r="K803" s="140" t="s">
        <v>117</v>
      </c>
      <c r="L803" s="144"/>
      <c r="M803" s="145" t="s">
        <v>1</v>
      </c>
      <c r="N803" s="146" t="s">
        <v>34</v>
      </c>
      <c r="O803" s="131">
        <v>0</v>
      </c>
      <c r="P803" s="131">
        <f t="shared" si="121"/>
        <v>0</v>
      </c>
      <c r="Q803" s="131">
        <v>0</v>
      </c>
      <c r="R803" s="131">
        <f t="shared" si="122"/>
        <v>0</v>
      </c>
      <c r="S803" s="131">
        <v>0</v>
      </c>
      <c r="T803" s="132">
        <f t="shared" si="123"/>
        <v>0</v>
      </c>
      <c r="AR803" s="133" t="s">
        <v>623</v>
      </c>
      <c r="AT803" s="133" t="s">
        <v>2422</v>
      </c>
      <c r="AU803" s="133" t="s">
        <v>76</v>
      </c>
      <c r="AY803" s="13" t="s">
        <v>112</v>
      </c>
      <c r="BE803" s="134">
        <f t="shared" si="124"/>
        <v>1245</v>
      </c>
      <c r="BF803" s="134">
        <f t="shared" si="125"/>
        <v>0</v>
      </c>
      <c r="BG803" s="134">
        <f t="shared" si="126"/>
        <v>0</v>
      </c>
      <c r="BH803" s="134">
        <f t="shared" si="127"/>
        <v>0</v>
      </c>
      <c r="BI803" s="134">
        <f t="shared" si="128"/>
        <v>0</v>
      </c>
      <c r="BJ803" s="13" t="s">
        <v>76</v>
      </c>
      <c r="BK803" s="134">
        <f t="shared" si="129"/>
        <v>1245</v>
      </c>
      <c r="BL803" s="13" t="s">
        <v>623</v>
      </c>
      <c r="BM803" s="133" t="s">
        <v>2810</v>
      </c>
    </row>
    <row r="804" spans="2:65" s="1" customFormat="1" ht="24.2" customHeight="1">
      <c r="B804" s="122"/>
      <c r="C804" s="138" t="s">
        <v>2811</v>
      </c>
      <c r="D804" s="138" t="s">
        <v>2422</v>
      </c>
      <c r="E804" s="139" t="s">
        <v>2812</v>
      </c>
      <c r="F804" s="140" t="s">
        <v>2813</v>
      </c>
      <c r="G804" s="141" t="s">
        <v>116</v>
      </c>
      <c r="H804" s="142">
        <v>50</v>
      </c>
      <c r="I804" s="143">
        <v>126</v>
      </c>
      <c r="J804" s="143">
        <f t="shared" si="120"/>
        <v>6300</v>
      </c>
      <c r="K804" s="140" t="s">
        <v>117</v>
      </c>
      <c r="L804" s="144"/>
      <c r="M804" s="145" t="s">
        <v>1</v>
      </c>
      <c r="N804" s="146" t="s">
        <v>34</v>
      </c>
      <c r="O804" s="131">
        <v>0</v>
      </c>
      <c r="P804" s="131">
        <f t="shared" si="121"/>
        <v>0</v>
      </c>
      <c r="Q804" s="131">
        <v>0</v>
      </c>
      <c r="R804" s="131">
        <f t="shared" si="122"/>
        <v>0</v>
      </c>
      <c r="S804" s="131">
        <v>0</v>
      </c>
      <c r="T804" s="132">
        <f t="shared" si="123"/>
        <v>0</v>
      </c>
      <c r="AR804" s="133" t="s">
        <v>623</v>
      </c>
      <c r="AT804" s="133" t="s">
        <v>2422</v>
      </c>
      <c r="AU804" s="133" t="s">
        <v>76</v>
      </c>
      <c r="AY804" s="13" t="s">
        <v>112</v>
      </c>
      <c r="BE804" s="134">
        <f t="shared" si="124"/>
        <v>6300</v>
      </c>
      <c r="BF804" s="134">
        <f t="shared" si="125"/>
        <v>0</v>
      </c>
      <c r="BG804" s="134">
        <f t="shared" si="126"/>
        <v>0</v>
      </c>
      <c r="BH804" s="134">
        <f t="shared" si="127"/>
        <v>0</v>
      </c>
      <c r="BI804" s="134">
        <f t="shared" si="128"/>
        <v>0</v>
      </c>
      <c r="BJ804" s="13" t="s">
        <v>76</v>
      </c>
      <c r="BK804" s="134">
        <f t="shared" si="129"/>
        <v>6300</v>
      </c>
      <c r="BL804" s="13" t="s">
        <v>623</v>
      </c>
      <c r="BM804" s="133" t="s">
        <v>2814</v>
      </c>
    </row>
    <row r="805" spans="2:65" s="1" customFormat="1" ht="24.2" customHeight="1">
      <c r="B805" s="122"/>
      <c r="C805" s="138" t="s">
        <v>2815</v>
      </c>
      <c r="D805" s="138" t="s">
        <v>2422</v>
      </c>
      <c r="E805" s="139" t="s">
        <v>2816</v>
      </c>
      <c r="F805" s="140" t="s">
        <v>2817</v>
      </c>
      <c r="G805" s="141" t="s">
        <v>116</v>
      </c>
      <c r="H805" s="142">
        <v>200</v>
      </c>
      <c r="I805" s="143">
        <v>201</v>
      </c>
      <c r="J805" s="143">
        <f t="shared" si="120"/>
        <v>40200</v>
      </c>
      <c r="K805" s="140" t="s">
        <v>117</v>
      </c>
      <c r="L805" s="144"/>
      <c r="M805" s="145" t="s">
        <v>1</v>
      </c>
      <c r="N805" s="146" t="s">
        <v>34</v>
      </c>
      <c r="O805" s="131">
        <v>0</v>
      </c>
      <c r="P805" s="131">
        <f t="shared" si="121"/>
        <v>0</v>
      </c>
      <c r="Q805" s="131">
        <v>0</v>
      </c>
      <c r="R805" s="131">
        <f t="shared" si="122"/>
        <v>0</v>
      </c>
      <c r="S805" s="131">
        <v>0</v>
      </c>
      <c r="T805" s="132">
        <f t="shared" si="123"/>
        <v>0</v>
      </c>
      <c r="AR805" s="133" t="s">
        <v>623</v>
      </c>
      <c r="AT805" s="133" t="s">
        <v>2422</v>
      </c>
      <c r="AU805" s="133" t="s">
        <v>76</v>
      </c>
      <c r="AY805" s="13" t="s">
        <v>112</v>
      </c>
      <c r="BE805" s="134">
        <f t="shared" si="124"/>
        <v>40200</v>
      </c>
      <c r="BF805" s="134">
        <f t="shared" si="125"/>
        <v>0</v>
      </c>
      <c r="BG805" s="134">
        <f t="shared" si="126"/>
        <v>0</v>
      </c>
      <c r="BH805" s="134">
        <f t="shared" si="127"/>
        <v>0</v>
      </c>
      <c r="BI805" s="134">
        <f t="shared" si="128"/>
        <v>0</v>
      </c>
      <c r="BJ805" s="13" t="s">
        <v>76</v>
      </c>
      <c r="BK805" s="134">
        <f t="shared" si="129"/>
        <v>40200</v>
      </c>
      <c r="BL805" s="13" t="s">
        <v>623</v>
      </c>
      <c r="BM805" s="133" t="s">
        <v>2818</v>
      </c>
    </row>
    <row r="806" spans="2:65" s="1" customFormat="1" ht="33" customHeight="1">
      <c r="B806" s="122"/>
      <c r="C806" s="138" t="s">
        <v>2819</v>
      </c>
      <c r="D806" s="138" t="s">
        <v>2422</v>
      </c>
      <c r="E806" s="139" t="s">
        <v>2820</v>
      </c>
      <c r="F806" s="140" t="s">
        <v>2821</v>
      </c>
      <c r="G806" s="141" t="s">
        <v>116</v>
      </c>
      <c r="H806" s="142">
        <v>50</v>
      </c>
      <c r="I806" s="143">
        <v>21.2</v>
      </c>
      <c r="J806" s="143">
        <f t="shared" si="120"/>
        <v>1060</v>
      </c>
      <c r="K806" s="140" t="s">
        <v>117</v>
      </c>
      <c r="L806" s="144"/>
      <c r="M806" s="145" t="s">
        <v>1</v>
      </c>
      <c r="N806" s="146" t="s">
        <v>34</v>
      </c>
      <c r="O806" s="131">
        <v>0</v>
      </c>
      <c r="P806" s="131">
        <f t="shared" si="121"/>
        <v>0</v>
      </c>
      <c r="Q806" s="131">
        <v>0</v>
      </c>
      <c r="R806" s="131">
        <f t="shared" si="122"/>
        <v>0</v>
      </c>
      <c r="S806" s="131">
        <v>0</v>
      </c>
      <c r="T806" s="132">
        <f t="shared" si="123"/>
        <v>0</v>
      </c>
      <c r="AR806" s="133" t="s">
        <v>623</v>
      </c>
      <c r="AT806" s="133" t="s">
        <v>2422</v>
      </c>
      <c r="AU806" s="133" t="s">
        <v>76</v>
      </c>
      <c r="AY806" s="13" t="s">
        <v>112</v>
      </c>
      <c r="BE806" s="134">
        <f t="shared" si="124"/>
        <v>1060</v>
      </c>
      <c r="BF806" s="134">
        <f t="shared" si="125"/>
        <v>0</v>
      </c>
      <c r="BG806" s="134">
        <f t="shared" si="126"/>
        <v>0</v>
      </c>
      <c r="BH806" s="134">
        <f t="shared" si="127"/>
        <v>0</v>
      </c>
      <c r="BI806" s="134">
        <f t="shared" si="128"/>
        <v>0</v>
      </c>
      <c r="BJ806" s="13" t="s">
        <v>76</v>
      </c>
      <c r="BK806" s="134">
        <f t="shared" si="129"/>
        <v>1060</v>
      </c>
      <c r="BL806" s="13" t="s">
        <v>623</v>
      </c>
      <c r="BM806" s="133" t="s">
        <v>2822</v>
      </c>
    </row>
    <row r="807" spans="2:65" s="1" customFormat="1" ht="24.2" customHeight="1">
      <c r="B807" s="122"/>
      <c r="C807" s="138" t="s">
        <v>2823</v>
      </c>
      <c r="D807" s="138" t="s">
        <v>2422</v>
      </c>
      <c r="E807" s="139" t="s">
        <v>2824</v>
      </c>
      <c r="F807" s="140" t="s">
        <v>2825</v>
      </c>
      <c r="G807" s="141" t="s">
        <v>116</v>
      </c>
      <c r="H807" s="142">
        <v>200</v>
      </c>
      <c r="I807" s="143">
        <v>331</v>
      </c>
      <c r="J807" s="143">
        <f t="shared" si="120"/>
        <v>66200</v>
      </c>
      <c r="K807" s="140" t="s">
        <v>117</v>
      </c>
      <c r="L807" s="144"/>
      <c r="M807" s="145" t="s">
        <v>1</v>
      </c>
      <c r="N807" s="146" t="s">
        <v>34</v>
      </c>
      <c r="O807" s="131">
        <v>0</v>
      </c>
      <c r="P807" s="131">
        <f t="shared" si="121"/>
        <v>0</v>
      </c>
      <c r="Q807" s="131">
        <v>0</v>
      </c>
      <c r="R807" s="131">
        <f t="shared" si="122"/>
        <v>0</v>
      </c>
      <c r="S807" s="131">
        <v>0</v>
      </c>
      <c r="T807" s="132">
        <f t="shared" si="123"/>
        <v>0</v>
      </c>
      <c r="AR807" s="133" t="s">
        <v>623</v>
      </c>
      <c r="AT807" s="133" t="s">
        <v>2422</v>
      </c>
      <c r="AU807" s="133" t="s">
        <v>76</v>
      </c>
      <c r="AY807" s="13" t="s">
        <v>112</v>
      </c>
      <c r="BE807" s="134">
        <f t="shared" si="124"/>
        <v>66200</v>
      </c>
      <c r="BF807" s="134">
        <f t="shared" si="125"/>
        <v>0</v>
      </c>
      <c r="BG807" s="134">
        <f t="shared" si="126"/>
        <v>0</v>
      </c>
      <c r="BH807" s="134">
        <f t="shared" si="127"/>
        <v>0</v>
      </c>
      <c r="BI807" s="134">
        <f t="shared" si="128"/>
        <v>0</v>
      </c>
      <c r="BJ807" s="13" t="s">
        <v>76</v>
      </c>
      <c r="BK807" s="134">
        <f t="shared" si="129"/>
        <v>66200</v>
      </c>
      <c r="BL807" s="13" t="s">
        <v>623</v>
      </c>
      <c r="BM807" s="133" t="s">
        <v>2826</v>
      </c>
    </row>
    <row r="808" spans="2:65" s="1" customFormat="1" ht="24.2" customHeight="1">
      <c r="B808" s="122"/>
      <c r="C808" s="138" t="s">
        <v>2827</v>
      </c>
      <c r="D808" s="138" t="s">
        <v>2422</v>
      </c>
      <c r="E808" s="139" t="s">
        <v>2828</v>
      </c>
      <c r="F808" s="140" t="s">
        <v>2829</v>
      </c>
      <c r="G808" s="141" t="s">
        <v>116</v>
      </c>
      <c r="H808" s="142">
        <v>50</v>
      </c>
      <c r="I808" s="143">
        <v>469</v>
      </c>
      <c r="J808" s="143">
        <f t="shared" si="120"/>
        <v>23450</v>
      </c>
      <c r="K808" s="140" t="s">
        <v>117</v>
      </c>
      <c r="L808" s="144"/>
      <c r="M808" s="145" t="s">
        <v>1</v>
      </c>
      <c r="N808" s="146" t="s">
        <v>34</v>
      </c>
      <c r="O808" s="131">
        <v>0</v>
      </c>
      <c r="P808" s="131">
        <f t="shared" si="121"/>
        <v>0</v>
      </c>
      <c r="Q808" s="131">
        <v>0</v>
      </c>
      <c r="R808" s="131">
        <f t="shared" si="122"/>
        <v>0</v>
      </c>
      <c r="S808" s="131">
        <v>0</v>
      </c>
      <c r="T808" s="132">
        <f t="shared" si="123"/>
        <v>0</v>
      </c>
      <c r="AR808" s="133" t="s">
        <v>623</v>
      </c>
      <c r="AT808" s="133" t="s">
        <v>2422</v>
      </c>
      <c r="AU808" s="133" t="s">
        <v>76</v>
      </c>
      <c r="AY808" s="13" t="s">
        <v>112</v>
      </c>
      <c r="BE808" s="134">
        <f t="shared" si="124"/>
        <v>23450</v>
      </c>
      <c r="BF808" s="134">
        <f t="shared" si="125"/>
        <v>0</v>
      </c>
      <c r="BG808" s="134">
        <f t="shared" si="126"/>
        <v>0</v>
      </c>
      <c r="BH808" s="134">
        <f t="shared" si="127"/>
        <v>0</v>
      </c>
      <c r="BI808" s="134">
        <f t="shared" si="128"/>
        <v>0</v>
      </c>
      <c r="BJ808" s="13" t="s">
        <v>76</v>
      </c>
      <c r="BK808" s="134">
        <f t="shared" si="129"/>
        <v>23450</v>
      </c>
      <c r="BL808" s="13" t="s">
        <v>623</v>
      </c>
      <c r="BM808" s="133" t="s">
        <v>2830</v>
      </c>
    </row>
    <row r="809" spans="2:65" s="1" customFormat="1" ht="33" customHeight="1">
      <c r="B809" s="122"/>
      <c r="C809" s="138" t="s">
        <v>2831</v>
      </c>
      <c r="D809" s="138" t="s">
        <v>2422</v>
      </c>
      <c r="E809" s="139" t="s">
        <v>2832</v>
      </c>
      <c r="F809" s="140" t="s">
        <v>2833</v>
      </c>
      <c r="G809" s="141" t="s">
        <v>116</v>
      </c>
      <c r="H809" s="142">
        <v>50</v>
      </c>
      <c r="I809" s="143">
        <v>35.299999999999997</v>
      </c>
      <c r="J809" s="143">
        <f t="shared" si="120"/>
        <v>1765</v>
      </c>
      <c r="K809" s="140" t="s">
        <v>117</v>
      </c>
      <c r="L809" s="144"/>
      <c r="M809" s="145" t="s">
        <v>1</v>
      </c>
      <c r="N809" s="146" t="s">
        <v>34</v>
      </c>
      <c r="O809" s="131">
        <v>0</v>
      </c>
      <c r="P809" s="131">
        <f t="shared" si="121"/>
        <v>0</v>
      </c>
      <c r="Q809" s="131">
        <v>0</v>
      </c>
      <c r="R809" s="131">
        <f t="shared" si="122"/>
        <v>0</v>
      </c>
      <c r="S809" s="131">
        <v>0</v>
      </c>
      <c r="T809" s="132">
        <f t="shared" si="123"/>
        <v>0</v>
      </c>
      <c r="AR809" s="133" t="s">
        <v>623</v>
      </c>
      <c r="AT809" s="133" t="s">
        <v>2422</v>
      </c>
      <c r="AU809" s="133" t="s">
        <v>76</v>
      </c>
      <c r="AY809" s="13" t="s">
        <v>112</v>
      </c>
      <c r="BE809" s="134">
        <f t="shared" si="124"/>
        <v>1765</v>
      </c>
      <c r="BF809" s="134">
        <f t="shared" si="125"/>
        <v>0</v>
      </c>
      <c r="BG809" s="134">
        <f t="shared" si="126"/>
        <v>0</v>
      </c>
      <c r="BH809" s="134">
        <f t="shared" si="127"/>
        <v>0</v>
      </c>
      <c r="BI809" s="134">
        <f t="shared" si="128"/>
        <v>0</v>
      </c>
      <c r="BJ809" s="13" t="s">
        <v>76</v>
      </c>
      <c r="BK809" s="134">
        <f t="shared" si="129"/>
        <v>1765</v>
      </c>
      <c r="BL809" s="13" t="s">
        <v>623</v>
      </c>
      <c r="BM809" s="133" t="s">
        <v>2834</v>
      </c>
    </row>
    <row r="810" spans="2:65" s="1" customFormat="1" ht="24.2" customHeight="1">
      <c r="B810" s="122"/>
      <c r="C810" s="138" t="s">
        <v>2835</v>
      </c>
      <c r="D810" s="138" t="s">
        <v>2422</v>
      </c>
      <c r="E810" s="139" t="s">
        <v>2836</v>
      </c>
      <c r="F810" s="140" t="s">
        <v>2837</v>
      </c>
      <c r="G810" s="141" t="s">
        <v>116</v>
      </c>
      <c r="H810" s="142">
        <v>50</v>
      </c>
      <c r="I810" s="143">
        <v>54.1</v>
      </c>
      <c r="J810" s="143">
        <f t="shared" si="120"/>
        <v>2705</v>
      </c>
      <c r="K810" s="140" t="s">
        <v>117</v>
      </c>
      <c r="L810" s="144"/>
      <c r="M810" s="145" t="s">
        <v>1</v>
      </c>
      <c r="N810" s="146" t="s">
        <v>34</v>
      </c>
      <c r="O810" s="131">
        <v>0</v>
      </c>
      <c r="P810" s="131">
        <f t="shared" si="121"/>
        <v>0</v>
      </c>
      <c r="Q810" s="131">
        <v>0</v>
      </c>
      <c r="R810" s="131">
        <f t="shared" si="122"/>
        <v>0</v>
      </c>
      <c r="S810" s="131">
        <v>0</v>
      </c>
      <c r="T810" s="132">
        <f t="shared" si="123"/>
        <v>0</v>
      </c>
      <c r="AR810" s="133" t="s">
        <v>623</v>
      </c>
      <c r="AT810" s="133" t="s">
        <v>2422</v>
      </c>
      <c r="AU810" s="133" t="s">
        <v>76</v>
      </c>
      <c r="AY810" s="13" t="s">
        <v>112</v>
      </c>
      <c r="BE810" s="134">
        <f t="shared" si="124"/>
        <v>2705</v>
      </c>
      <c r="BF810" s="134">
        <f t="shared" si="125"/>
        <v>0</v>
      </c>
      <c r="BG810" s="134">
        <f t="shared" si="126"/>
        <v>0</v>
      </c>
      <c r="BH810" s="134">
        <f t="shared" si="127"/>
        <v>0</v>
      </c>
      <c r="BI810" s="134">
        <f t="shared" si="128"/>
        <v>0</v>
      </c>
      <c r="BJ810" s="13" t="s">
        <v>76</v>
      </c>
      <c r="BK810" s="134">
        <f t="shared" si="129"/>
        <v>2705</v>
      </c>
      <c r="BL810" s="13" t="s">
        <v>623</v>
      </c>
      <c r="BM810" s="133" t="s">
        <v>2838</v>
      </c>
    </row>
    <row r="811" spans="2:65" s="1" customFormat="1" ht="24.2" customHeight="1">
      <c r="B811" s="122"/>
      <c r="C811" s="138" t="s">
        <v>2839</v>
      </c>
      <c r="D811" s="138" t="s">
        <v>2422</v>
      </c>
      <c r="E811" s="139" t="s">
        <v>2840</v>
      </c>
      <c r="F811" s="140" t="s">
        <v>2841</v>
      </c>
      <c r="G811" s="141" t="s">
        <v>116</v>
      </c>
      <c r="H811" s="142">
        <v>50</v>
      </c>
      <c r="I811" s="143">
        <v>78.2</v>
      </c>
      <c r="J811" s="143">
        <f t="shared" si="120"/>
        <v>3910</v>
      </c>
      <c r="K811" s="140" t="s">
        <v>117</v>
      </c>
      <c r="L811" s="144"/>
      <c r="M811" s="145" t="s">
        <v>1</v>
      </c>
      <c r="N811" s="146" t="s">
        <v>34</v>
      </c>
      <c r="O811" s="131">
        <v>0</v>
      </c>
      <c r="P811" s="131">
        <f t="shared" si="121"/>
        <v>0</v>
      </c>
      <c r="Q811" s="131">
        <v>0</v>
      </c>
      <c r="R811" s="131">
        <f t="shared" si="122"/>
        <v>0</v>
      </c>
      <c r="S811" s="131">
        <v>0</v>
      </c>
      <c r="T811" s="132">
        <f t="shared" si="123"/>
        <v>0</v>
      </c>
      <c r="AR811" s="133" t="s">
        <v>623</v>
      </c>
      <c r="AT811" s="133" t="s">
        <v>2422</v>
      </c>
      <c r="AU811" s="133" t="s">
        <v>76</v>
      </c>
      <c r="AY811" s="13" t="s">
        <v>112</v>
      </c>
      <c r="BE811" s="134">
        <f t="shared" si="124"/>
        <v>3910</v>
      </c>
      <c r="BF811" s="134">
        <f t="shared" si="125"/>
        <v>0</v>
      </c>
      <c r="BG811" s="134">
        <f t="shared" si="126"/>
        <v>0</v>
      </c>
      <c r="BH811" s="134">
        <f t="shared" si="127"/>
        <v>0</v>
      </c>
      <c r="BI811" s="134">
        <f t="shared" si="128"/>
        <v>0</v>
      </c>
      <c r="BJ811" s="13" t="s">
        <v>76</v>
      </c>
      <c r="BK811" s="134">
        <f t="shared" si="129"/>
        <v>3910</v>
      </c>
      <c r="BL811" s="13" t="s">
        <v>623</v>
      </c>
      <c r="BM811" s="133" t="s">
        <v>2842</v>
      </c>
    </row>
    <row r="812" spans="2:65" s="1" customFormat="1" ht="24.2" customHeight="1">
      <c r="B812" s="122"/>
      <c r="C812" s="138" t="s">
        <v>2843</v>
      </c>
      <c r="D812" s="138" t="s">
        <v>2422</v>
      </c>
      <c r="E812" s="139" t="s">
        <v>2844</v>
      </c>
      <c r="F812" s="140" t="s">
        <v>2845</v>
      </c>
      <c r="G812" s="141" t="s">
        <v>116</v>
      </c>
      <c r="H812" s="142">
        <v>50</v>
      </c>
      <c r="I812" s="143">
        <v>33.1</v>
      </c>
      <c r="J812" s="143">
        <f t="shared" si="120"/>
        <v>1655</v>
      </c>
      <c r="K812" s="140" t="s">
        <v>117</v>
      </c>
      <c r="L812" s="144"/>
      <c r="M812" s="145" t="s">
        <v>1</v>
      </c>
      <c r="N812" s="146" t="s">
        <v>34</v>
      </c>
      <c r="O812" s="131">
        <v>0</v>
      </c>
      <c r="P812" s="131">
        <f t="shared" si="121"/>
        <v>0</v>
      </c>
      <c r="Q812" s="131">
        <v>0</v>
      </c>
      <c r="R812" s="131">
        <f t="shared" si="122"/>
        <v>0</v>
      </c>
      <c r="S812" s="131">
        <v>0</v>
      </c>
      <c r="T812" s="132">
        <f t="shared" si="123"/>
        <v>0</v>
      </c>
      <c r="AR812" s="133" t="s">
        <v>623</v>
      </c>
      <c r="AT812" s="133" t="s">
        <v>2422</v>
      </c>
      <c r="AU812" s="133" t="s">
        <v>76</v>
      </c>
      <c r="AY812" s="13" t="s">
        <v>112</v>
      </c>
      <c r="BE812" s="134">
        <f t="shared" si="124"/>
        <v>1655</v>
      </c>
      <c r="BF812" s="134">
        <f t="shared" si="125"/>
        <v>0</v>
      </c>
      <c r="BG812" s="134">
        <f t="shared" si="126"/>
        <v>0</v>
      </c>
      <c r="BH812" s="134">
        <f t="shared" si="127"/>
        <v>0</v>
      </c>
      <c r="BI812" s="134">
        <f t="shared" si="128"/>
        <v>0</v>
      </c>
      <c r="BJ812" s="13" t="s">
        <v>76</v>
      </c>
      <c r="BK812" s="134">
        <f t="shared" si="129"/>
        <v>1655</v>
      </c>
      <c r="BL812" s="13" t="s">
        <v>623</v>
      </c>
      <c r="BM812" s="133" t="s">
        <v>2846</v>
      </c>
    </row>
    <row r="813" spans="2:65" s="1" customFormat="1" ht="24.2" customHeight="1">
      <c r="B813" s="122"/>
      <c r="C813" s="138" t="s">
        <v>2847</v>
      </c>
      <c r="D813" s="138" t="s">
        <v>2422</v>
      </c>
      <c r="E813" s="139" t="s">
        <v>2848</v>
      </c>
      <c r="F813" s="140" t="s">
        <v>2849</v>
      </c>
      <c r="G813" s="141" t="s">
        <v>116</v>
      </c>
      <c r="H813" s="142">
        <v>50</v>
      </c>
      <c r="I813" s="143">
        <v>156</v>
      </c>
      <c r="J813" s="143">
        <f t="shared" si="120"/>
        <v>7800</v>
      </c>
      <c r="K813" s="140" t="s">
        <v>117</v>
      </c>
      <c r="L813" s="144"/>
      <c r="M813" s="145" t="s">
        <v>1</v>
      </c>
      <c r="N813" s="146" t="s">
        <v>34</v>
      </c>
      <c r="O813" s="131">
        <v>0</v>
      </c>
      <c r="P813" s="131">
        <f t="shared" si="121"/>
        <v>0</v>
      </c>
      <c r="Q813" s="131">
        <v>0</v>
      </c>
      <c r="R813" s="131">
        <f t="shared" si="122"/>
        <v>0</v>
      </c>
      <c r="S813" s="131">
        <v>0</v>
      </c>
      <c r="T813" s="132">
        <f t="shared" si="123"/>
        <v>0</v>
      </c>
      <c r="AR813" s="133" t="s">
        <v>623</v>
      </c>
      <c r="AT813" s="133" t="s">
        <v>2422</v>
      </c>
      <c r="AU813" s="133" t="s">
        <v>76</v>
      </c>
      <c r="AY813" s="13" t="s">
        <v>112</v>
      </c>
      <c r="BE813" s="134">
        <f t="shared" si="124"/>
        <v>7800</v>
      </c>
      <c r="BF813" s="134">
        <f t="shared" si="125"/>
        <v>0</v>
      </c>
      <c r="BG813" s="134">
        <f t="shared" si="126"/>
        <v>0</v>
      </c>
      <c r="BH813" s="134">
        <f t="shared" si="127"/>
        <v>0</v>
      </c>
      <c r="BI813" s="134">
        <f t="shared" si="128"/>
        <v>0</v>
      </c>
      <c r="BJ813" s="13" t="s">
        <v>76</v>
      </c>
      <c r="BK813" s="134">
        <f t="shared" si="129"/>
        <v>7800</v>
      </c>
      <c r="BL813" s="13" t="s">
        <v>623</v>
      </c>
      <c r="BM813" s="133" t="s">
        <v>2850</v>
      </c>
    </row>
    <row r="814" spans="2:65" s="1" customFormat="1" ht="24.2" customHeight="1">
      <c r="B814" s="122"/>
      <c r="C814" s="138" t="s">
        <v>2851</v>
      </c>
      <c r="D814" s="138" t="s">
        <v>2422</v>
      </c>
      <c r="E814" s="139" t="s">
        <v>2852</v>
      </c>
      <c r="F814" s="140" t="s">
        <v>2853</v>
      </c>
      <c r="G814" s="141" t="s">
        <v>116</v>
      </c>
      <c r="H814" s="142">
        <v>50</v>
      </c>
      <c r="I814" s="143">
        <v>67.5</v>
      </c>
      <c r="J814" s="143">
        <f t="shared" si="120"/>
        <v>3375</v>
      </c>
      <c r="K814" s="140" t="s">
        <v>117</v>
      </c>
      <c r="L814" s="144"/>
      <c r="M814" s="145" t="s">
        <v>1</v>
      </c>
      <c r="N814" s="146" t="s">
        <v>34</v>
      </c>
      <c r="O814" s="131">
        <v>0</v>
      </c>
      <c r="P814" s="131">
        <f t="shared" si="121"/>
        <v>0</v>
      </c>
      <c r="Q814" s="131">
        <v>0</v>
      </c>
      <c r="R814" s="131">
        <f t="shared" si="122"/>
        <v>0</v>
      </c>
      <c r="S814" s="131">
        <v>0</v>
      </c>
      <c r="T814" s="132">
        <f t="shared" si="123"/>
        <v>0</v>
      </c>
      <c r="AR814" s="133" t="s">
        <v>623</v>
      </c>
      <c r="AT814" s="133" t="s">
        <v>2422</v>
      </c>
      <c r="AU814" s="133" t="s">
        <v>76</v>
      </c>
      <c r="AY814" s="13" t="s">
        <v>112</v>
      </c>
      <c r="BE814" s="134">
        <f t="shared" si="124"/>
        <v>3375</v>
      </c>
      <c r="BF814" s="134">
        <f t="shared" si="125"/>
        <v>0</v>
      </c>
      <c r="BG814" s="134">
        <f t="shared" si="126"/>
        <v>0</v>
      </c>
      <c r="BH814" s="134">
        <f t="shared" si="127"/>
        <v>0</v>
      </c>
      <c r="BI814" s="134">
        <f t="shared" si="128"/>
        <v>0</v>
      </c>
      <c r="BJ814" s="13" t="s">
        <v>76</v>
      </c>
      <c r="BK814" s="134">
        <f t="shared" si="129"/>
        <v>3375</v>
      </c>
      <c r="BL814" s="13" t="s">
        <v>623</v>
      </c>
      <c r="BM814" s="133" t="s">
        <v>2854</v>
      </c>
    </row>
    <row r="815" spans="2:65" s="1" customFormat="1" ht="24.2" customHeight="1">
      <c r="B815" s="122"/>
      <c r="C815" s="138" t="s">
        <v>2855</v>
      </c>
      <c r="D815" s="138" t="s">
        <v>2422</v>
      </c>
      <c r="E815" s="139" t="s">
        <v>2856</v>
      </c>
      <c r="F815" s="140" t="s">
        <v>2857</v>
      </c>
      <c r="G815" s="141" t="s">
        <v>116</v>
      </c>
      <c r="H815" s="142">
        <v>50</v>
      </c>
      <c r="I815" s="143">
        <v>98.2</v>
      </c>
      <c r="J815" s="143">
        <f t="shared" si="120"/>
        <v>4910</v>
      </c>
      <c r="K815" s="140" t="s">
        <v>117</v>
      </c>
      <c r="L815" s="144"/>
      <c r="M815" s="145" t="s">
        <v>1</v>
      </c>
      <c r="N815" s="146" t="s">
        <v>34</v>
      </c>
      <c r="O815" s="131">
        <v>0</v>
      </c>
      <c r="P815" s="131">
        <f t="shared" si="121"/>
        <v>0</v>
      </c>
      <c r="Q815" s="131">
        <v>0</v>
      </c>
      <c r="R815" s="131">
        <f t="shared" si="122"/>
        <v>0</v>
      </c>
      <c r="S815" s="131">
        <v>0</v>
      </c>
      <c r="T815" s="132">
        <f t="shared" si="123"/>
        <v>0</v>
      </c>
      <c r="AR815" s="133" t="s">
        <v>623</v>
      </c>
      <c r="AT815" s="133" t="s">
        <v>2422</v>
      </c>
      <c r="AU815" s="133" t="s">
        <v>76</v>
      </c>
      <c r="AY815" s="13" t="s">
        <v>112</v>
      </c>
      <c r="BE815" s="134">
        <f t="shared" si="124"/>
        <v>4910</v>
      </c>
      <c r="BF815" s="134">
        <f t="shared" si="125"/>
        <v>0</v>
      </c>
      <c r="BG815" s="134">
        <f t="shared" si="126"/>
        <v>0</v>
      </c>
      <c r="BH815" s="134">
        <f t="shared" si="127"/>
        <v>0</v>
      </c>
      <c r="BI815" s="134">
        <f t="shared" si="128"/>
        <v>0</v>
      </c>
      <c r="BJ815" s="13" t="s">
        <v>76</v>
      </c>
      <c r="BK815" s="134">
        <f t="shared" si="129"/>
        <v>4910</v>
      </c>
      <c r="BL815" s="13" t="s">
        <v>623</v>
      </c>
      <c r="BM815" s="133" t="s">
        <v>2858</v>
      </c>
    </row>
    <row r="816" spans="2:65" s="1" customFormat="1" ht="33" customHeight="1">
      <c r="B816" s="122"/>
      <c r="C816" s="138" t="s">
        <v>2859</v>
      </c>
      <c r="D816" s="138" t="s">
        <v>2422</v>
      </c>
      <c r="E816" s="139" t="s">
        <v>2860</v>
      </c>
      <c r="F816" s="140" t="s">
        <v>2861</v>
      </c>
      <c r="G816" s="141" t="s">
        <v>116</v>
      </c>
      <c r="H816" s="142">
        <v>50</v>
      </c>
      <c r="I816" s="143">
        <v>25.2</v>
      </c>
      <c r="J816" s="143">
        <f t="shared" si="120"/>
        <v>1260</v>
      </c>
      <c r="K816" s="140" t="s">
        <v>117</v>
      </c>
      <c r="L816" s="144"/>
      <c r="M816" s="145" t="s">
        <v>1</v>
      </c>
      <c r="N816" s="146" t="s">
        <v>34</v>
      </c>
      <c r="O816" s="131">
        <v>0</v>
      </c>
      <c r="P816" s="131">
        <f t="shared" si="121"/>
        <v>0</v>
      </c>
      <c r="Q816" s="131">
        <v>0</v>
      </c>
      <c r="R816" s="131">
        <f t="shared" si="122"/>
        <v>0</v>
      </c>
      <c r="S816" s="131">
        <v>0</v>
      </c>
      <c r="T816" s="132">
        <f t="shared" si="123"/>
        <v>0</v>
      </c>
      <c r="AR816" s="133" t="s">
        <v>623</v>
      </c>
      <c r="AT816" s="133" t="s">
        <v>2422</v>
      </c>
      <c r="AU816" s="133" t="s">
        <v>76</v>
      </c>
      <c r="AY816" s="13" t="s">
        <v>112</v>
      </c>
      <c r="BE816" s="134">
        <f t="shared" si="124"/>
        <v>1260</v>
      </c>
      <c r="BF816" s="134">
        <f t="shared" si="125"/>
        <v>0</v>
      </c>
      <c r="BG816" s="134">
        <f t="shared" si="126"/>
        <v>0</v>
      </c>
      <c r="BH816" s="134">
        <f t="shared" si="127"/>
        <v>0</v>
      </c>
      <c r="BI816" s="134">
        <f t="shared" si="128"/>
        <v>0</v>
      </c>
      <c r="BJ816" s="13" t="s">
        <v>76</v>
      </c>
      <c r="BK816" s="134">
        <f t="shared" si="129"/>
        <v>1260</v>
      </c>
      <c r="BL816" s="13" t="s">
        <v>623</v>
      </c>
      <c r="BM816" s="133" t="s">
        <v>2862</v>
      </c>
    </row>
    <row r="817" spans="2:65" s="1" customFormat="1" ht="33" customHeight="1">
      <c r="B817" s="122"/>
      <c r="C817" s="138" t="s">
        <v>2863</v>
      </c>
      <c r="D817" s="138" t="s">
        <v>2422</v>
      </c>
      <c r="E817" s="139" t="s">
        <v>2864</v>
      </c>
      <c r="F817" s="140" t="s">
        <v>2865</v>
      </c>
      <c r="G817" s="141" t="s">
        <v>116</v>
      </c>
      <c r="H817" s="142">
        <v>50</v>
      </c>
      <c r="I817" s="143">
        <v>39.799999999999997</v>
      </c>
      <c r="J817" s="143">
        <f t="shared" si="120"/>
        <v>1990</v>
      </c>
      <c r="K817" s="140" t="s">
        <v>117</v>
      </c>
      <c r="L817" s="144"/>
      <c r="M817" s="145" t="s">
        <v>1</v>
      </c>
      <c r="N817" s="146" t="s">
        <v>34</v>
      </c>
      <c r="O817" s="131">
        <v>0</v>
      </c>
      <c r="P817" s="131">
        <f t="shared" si="121"/>
        <v>0</v>
      </c>
      <c r="Q817" s="131">
        <v>0</v>
      </c>
      <c r="R817" s="131">
        <f t="shared" si="122"/>
        <v>0</v>
      </c>
      <c r="S817" s="131">
        <v>0</v>
      </c>
      <c r="T817" s="132">
        <f t="shared" si="123"/>
        <v>0</v>
      </c>
      <c r="AR817" s="133" t="s">
        <v>623</v>
      </c>
      <c r="AT817" s="133" t="s">
        <v>2422</v>
      </c>
      <c r="AU817" s="133" t="s">
        <v>76</v>
      </c>
      <c r="AY817" s="13" t="s">
        <v>112</v>
      </c>
      <c r="BE817" s="134">
        <f t="shared" si="124"/>
        <v>1990</v>
      </c>
      <c r="BF817" s="134">
        <f t="shared" si="125"/>
        <v>0</v>
      </c>
      <c r="BG817" s="134">
        <f t="shared" si="126"/>
        <v>0</v>
      </c>
      <c r="BH817" s="134">
        <f t="shared" si="127"/>
        <v>0</v>
      </c>
      <c r="BI817" s="134">
        <f t="shared" si="128"/>
        <v>0</v>
      </c>
      <c r="BJ817" s="13" t="s">
        <v>76</v>
      </c>
      <c r="BK817" s="134">
        <f t="shared" si="129"/>
        <v>1990</v>
      </c>
      <c r="BL817" s="13" t="s">
        <v>623</v>
      </c>
      <c r="BM817" s="133" t="s">
        <v>2866</v>
      </c>
    </row>
    <row r="818" spans="2:65" s="1" customFormat="1" ht="33" customHeight="1">
      <c r="B818" s="122"/>
      <c r="C818" s="138" t="s">
        <v>2867</v>
      </c>
      <c r="D818" s="138" t="s">
        <v>2422</v>
      </c>
      <c r="E818" s="139" t="s">
        <v>2868</v>
      </c>
      <c r="F818" s="140" t="s">
        <v>2869</v>
      </c>
      <c r="G818" s="141" t="s">
        <v>116</v>
      </c>
      <c r="H818" s="142">
        <v>50</v>
      </c>
      <c r="I818" s="143">
        <v>114</v>
      </c>
      <c r="J818" s="143">
        <f t="shared" si="120"/>
        <v>5700</v>
      </c>
      <c r="K818" s="140" t="s">
        <v>117</v>
      </c>
      <c r="L818" s="144"/>
      <c r="M818" s="145" t="s">
        <v>1</v>
      </c>
      <c r="N818" s="146" t="s">
        <v>34</v>
      </c>
      <c r="O818" s="131">
        <v>0</v>
      </c>
      <c r="P818" s="131">
        <f t="shared" si="121"/>
        <v>0</v>
      </c>
      <c r="Q818" s="131">
        <v>0</v>
      </c>
      <c r="R818" s="131">
        <f t="shared" si="122"/>
        <v>0</v>
      </c>
      <c r="S818" s="131">
        <v>0</v>
      </c>
      <c r="T818" s="132">
        <f t="shared" si="123"/>
        <v>0</v>
      </c>
      <c r="AR818" s="133" t="s">
        <v>623</v>
      </c>
      <c r="AT818" s="133" t="s">
        <v>2422</v>
      </c>
      <c r="AU818" s="133" t="s">
        <v>76</v>
      </c>
      <c r="AY818" s="13" t="s">
        <v>112</v>
      </c>
      <c r="BE818" s="134">
        <f t="shared" si="124"/>
        <v>5700</v>
      </c>
      <c r="BF818" s="134">
        <f t="shared" si="125"/>
        <v>0</v>
      </c>
      <c r="BG818" s="134">
        <f t="shared" si="126"/>
        <v>0</v>
      </c>
      <c r="BH818" s="134">
        <f t="shared" si="127"/>
        <v>0</v>
      </c>
      <c r="BI818" s="134">
        <f t="shared" si="128"/>
        <v>0</v>
      </c>
      <c r="BJ818" s="13" t="s">
        <v>76</v>
      </c>
      <c r="BK818" s="134">
        <f t="shared" si="129"/>
        <v>5700</v>
      </c>
      <c r="BL818" s="13" t="s">
        <v>623</v>
      </c>
      <c r="BM818" s="133" t="s">
        <v>2870</v>
      </c>
    </row>
    <row r="819" spans="2:65" s="1" customFormat="1" ht="24.2" customHeight="1">
      <c r="B819" s="122"/>
      <c r="C819" s="138" t="s">
        <v>2871</v>
      </c>
      <c r="D819" s="138" t="s">
        <v>2422</v>
      </c>
      <c r="E819" s="139" t="s">
        <v>2872</v>
      </c>
      <c r="F819" s="140" t="s">
        <v>2873</v>
      </c>
      <c r="G819" s="141" t="s">
        <v>116</v>
      </c>
      <c r="H819" s="142">
        <v>50</v>
      </c>
      <c r="I819" s="143">
        <v>60.9</v>
      </c>
      <c r="J819" s="143">
        <f t="shared" si="120"/>
        <v>3045</v>
      </c>
      <c r="K819" s="140" t="s">
        <v>117</v>
      </c>
      <c r="L819" s="144"/>
      <c r="M819" s="145" t="s">
        <v>1</v>
      </c>
      <c r="N819" s="146" t="s">
        <v>34</v>
      </c>
      <c r="O819" s="131">
        <v>0</v>
      </c>
      <c r="P819" s="131">
        <f t="shared" si="121"/>
        <v>0</v>
      </c>
      <c r="Q819" s="131">
        <v>0</v>
      </c>
      <c r="R819" s="131">
        <f t="shared" si="122"/>
        <v>0</v>
      </c>
      <c r="S819" s="131">
        <v>0</v>
      </c>
      <c r="T819" s="132">
        <f t="shared" si="123"/>
        <v>0</v>
      </c>
      <c r="AR819" s="133" t="s">
        <v>623</v>
      </c>
      <c r="AT819" s="133" t="s">
        <v>2422</v>
      </c>
      <c r="AU819" s="133" t="s">
        <v>76</v>
      </c>
      <c r="AY819" s="13" t="s">
        <v>112</v>
      </c>
      <c r="BE819" s="134">
        <f t="shared" si="124"/>
        <v>3045</v>
      </c>
      <c r="BF819" s="134">
        <f t="shared" si="125"/>
        <v>0</v>
      </c>
      <c r="BG819" s="134">
        <f t="shared" si="126"/>
        <v>0</v>
      </c>
      <c r="BH819" s="134">
        <f t="shared" si="127"/>
        <v>0</v>
      </c>
      <c r="BI819" s="134">
        <f t="shared" si="128"/>
        <v>0</v>
      </c>
      <c r="BJ819" s="13" t="s">
        <v>76</v>
      </c>
      <c r="BK819" s="134">
        <f t="shared" si="129"/>
        <v>3045</v>
      </c>
      <c r="BL819" s="13" t="s">
        <v>623</v>
      </c>
      <c r="BM819" s="133" t="s">
        <v>2874</v>
      </c>
    </row>
    <row r="820" spans="2:65" s="1" customFormat="1" ht="24.2" customHeight="1">
      <c r="B820" s="122"/>
      <c r="C820" s="138" t="s">
        <v>2875</v>
      </c>
      <c r="D820" s="138" t="s">
        <v>2422</v>
      </c>
      <c r="E820" s="139" t="s">
        <v>2876</v>
      </c>
      <c r="F820" s="140" t="s">
        <v>2877</v>
      </c>
      <c r="G820" s="141" t="s">
        <v>116</v>
      </c>
      <c r="H820" s="142">
        <v>50</v>
      </c>
      <c r="I820" s="143">
        <v>35.9</v>
      </c>
      <c r="J820" s="143">
        <f t="shared" si="120"/>
        <v>1795</v>
      </c>
      <c r="K820" s="140" t="s">
        <v>117</v>
      </c>
      <c r="L820" s="144"/>
      <c r="M820" s="145" t="s">
        <v>1</v>
      </c>
      <c r="N820" s="146" t="s">
        <v>34</v>
      </c>
      <c r="O820" s="131">
        <v>0</v>
      </c>
      <c r="P820" s="131">
        <f t="shared" si="121"/>
        <v>0</v>
      </c>
      <c r="Q820" s="131">
        <v>0</v>
      </c>
      <c r="R820" s="131">
        <f t="shared" si="122"/>
        <v>0</v>
      </c>
      <c r="S820" s="131">
        <v>0</v>
      </c>
      <c r="T820" s="132">
        <f t="shared" si="123"/>
        <v>0</v>
      </c>
      <c r="AR820" s="133" t="s">
        <v>623</v>
      </c>
      <c r="AT820" s="133" t="s">
        <v>2422</v>
      </c>
      <c r="AU820" s="133" t="s">
        <v>76</v>
      </c>
      <c r="AY820" s="13" t="s">
        <v>112</v>
      </c>
      <c r="BE820" s="134">
        <f t="shared" si="124"/>
        <v>1795</v>
      </c>
      <c r="BF820" s="134">
        <f t="shared" si="125"/>
        <v>0</v>
      </c>
      <c r="BG820" s="134">
        <f t="shared" si="126"/>
        <v>0</v>
      </c>
      <c r="BH820" s="134">
        <f t="shared" si="127"/>
        <v>0</v>
      </c>
      <c r="BI820" s="134">
        <f t="shared" si="128"/>
        <v>0</v>
      </c>
      <c r="BJ820" s="13" t="s">
        <v>76</v>
      </c>
      <c r="BK820" s="134">
        <f t="shared" si="129"/>
        <v>1795</v>
      </c>
      <c r="BL820" s="13" t="s">
        <v>623</v>
      </c>
      <c r="BM820" s="133" t="s">
        <v>2878</v>
      </c>
    </row>
    <row r="821" spans="2:65" s="1" customFormat="1" ht="24.2" customHeight="1">
      <c r="B821" s="122"/>
      <c r="C821" s="138" t="s">
        <v>2879</v>
      </c>
      <c r="D821" s="138" t="s">
        <v>2422</v>
      </c>
      <c r="E821" s="139" t="s">
        <v>2880</v>
      </c>
      <c r="F821" s="140" t="s">
        <v>2881</v>
      </c>
      <c r="G821" s="141" t="s">
        <v>116</v>
      </c>
      <c r="H821" s="142">
        <v>50</v>
      </c>
      <c r="I821" s="143">
        <v>90.1</v>
      </c>
      <c r="J821" s="143">
        <f t="shared" si="120"/>
        <v>4505</v>
      </c>
      <c r="K821" s="140" t="s">
        <v>117</v>
      </c>
      <c r="L821" s="144"/>
      <c r="M821" s="145" t="s">
        <v>1</v>
      </c>
      <c r="N821" s="146" t="s">
        <v>34</v>
      </c>
      <c r="O821" s="131">
        <v>0</v>
      </c>
      <c r="P821" s="131">
        <f t="shared" si="121"/>
        <v>0</v>
      </c>
      <c r="Q821" s="131">
        <v>0</v>
      </c>
      <c r="R821" s="131">
        <f t="shared" si="122"/>
        <v>0</v>
      </c>
      <c r="S821" s="131">
        <v>0</v>
      </c>
      <c r="T821" s="132">
        <f t="shared" si="123"/>
        <v>0</v>
      </c>
      <c r="AR821" s="133" t="s">
        <v>623</v>
      </c>
      <c r="AT821" s="133" t="s">
        <v>2422</v>
      </c>
      <c r="AU821" s="133" t="s">
        <v>76</v>
      </c>
      <c r="AY821" s="13" t="s">
        <v>112</v>
      </c>
      <c r="BE821" s="134">
        <f t="shared" si="124"/>
        <v>4505</v>
      </c>
      <c r="BF821" s="134">
        <f t="shared" si="125"/>
        <v>0</v>
      </c>
      <c r="BG821" s="134">
        <f t="shared" si="126"/>
        <v>0</v>
      </c>
      <c r="BH821" s="134">
        <f t="shared" si="127"/>
        <v>0</v>
      </c>
      <c r="BI821" s="134">
        <f t="shared" si="128"/>
        <v>0</v>
      </c>
      <c r="BJ821" s="13" t="s">
        <v>76</v>
      </c>
      <c r="BK821" s="134">
        <f t="shared" si="129"/>
        <v>4505</v>
      </c>
      <c r="BL821" s="13" t="s">
        <v>623</v>
      </c>
      <c r="BM821" s="133" t="s">
        <v>2882</v>
      </c>
    </row>
    <row r="822" spans="2:65" s="1" customFormat="1" ht="33" customHeight="1">
      <c r="B822" s="122"/>
      <c r="C822" s="138" t="s">
        <v>2883</v>
      </c>
      <c r="D822" s="138" t="s">
        <v>2422</v>
      </c>
      <c r="E822" s="139" t="s">
        <v>2884</v>
      </c>
      <c r="F822" s="140" t="s">
        <v>2885</v>
      </c>
      <c r="G822" s="141" t="s">
        <v>116</v>
      </c>
      <c r="H822" s="142">
        <v>50</v>
      </c>
      <c r="I822" s="143">
        <v>59.2</v>
      </c>
      <c r="J822" s="143">
        <f t="shared" si="120"/>
        <v>2960</v>
      </c>
      <c r="K822" s="140" t="s">
        <v>117</v>
      </c>
      <c r="L822" s="144"/>
      <c r="M822" s="145" t="s">
        <v>1</v>
      </c>
      <c r="N822" s="146" t="s">
        <v>34</v>
      </c>
      <c r="O822" s="131">
        <v>0</v>
      </c>
      <c r="P822" s="131">
        <f t="shared" si="121"/>
        <v>0</v>
      </c>
      <c r="Q822" s="131">
        <v>0</v>
      </c>
      <c r="R822" s="131">
        <f t="shared" si="122"/>
        <v>0</v>
      </c>
      <c r="S822" s="131">
        <v>0</v>
      </c>
      <c r="T822" s="132">
        <f t="shared" si="123"/>
        <v>0</v>
      </c>
      <c r="AR822" s="133" t="s">
        <v>623</v>
      </c>
      <c r="AT822" s="133" t="s">
        <v>2422</v>
      </c>
      <c r="AU822" s="133" t="s">
        <v>76</v>
      </c>
      <c r="AY822" s="13" t="s">
        <v>112</v>
      </c>
      <c r="BE822" s="134">
        <f t="shared" si="124"/>
        <v>2960</v>
      </c>
      <c r="BF822" s="134">
        <f t="shared" si="125"/>
        <v>0</v>
      </c>
      <c r="BG822" s="134">
        <f t="shared" si="126"/>
        <v>0</v>
      </c>
      <c r="BH822" s="134">
        <f t="shared" si="127"/>
        <v>0</v>
      </c>
      <c r="BI822" s="134">
        <f t="shared" si="128"/>
        <v>0</v>
      </c>
      <c r="BJ822" s="13" t="s">
        <v>76</v>
      </c>
      <c r="BK822" s="134">
        <f t="shared" si="129"/>
        <v>2960</v>
      </c>
      <c r="BL822" s="13" t="s">
        <v>623</v>
      </c>
      <c r="BM822" s="133" t="s">
        <v>2886</v>
      </c>
    </row>
    <row r="823" spans="2:65" s="1" customFormat="1" ht="33" customHeight="1">
      <c r="B823" s="122"/>
      <c r="C823" s="138" t="s">
        <v>2887</v>
      </c>
      <c r="D823" s="138" t="s">
        <v>2422</v>
      </c>
      <c r="E823" s="139" t="s">
        <v>2888</v>
      </c>
      <c r="F823" s="140" t="s">
        <v>2889</v>
      </c>
      <c r="G823" s="141" t="s">
        <v>116</v>
      </c>
      <c r="H823" s="142">
        <v>100</v>
      </c>
      <c r="I823" s="143">
        <v>73</v>
      </c>
      <c r="J823" s="143">
        <f t="shared" si="120"/>
        <v>7300</v>
      </c>
      <c r="K823" s="140" t="s">
        <v>117</v>
      </c>
      <c r="L823" s="144"/>
      <c r="M823" s="145" t="s">
        <v>1</v>
      </c>
      <c r="N823" s="146" t="s">
        <v>34</v>
      </c>
      <c r="O823" s="131">
        <v>0</v>
      </c>
      <c r="P823" s="131">
        <f t="shared" si="121"/>
        <v>0</v>
      </c>
      <c r="Q823" s="131">
        <v>0</v>
      </c>
      <c r="R823" s="131">
        <f t="shared" si="122"/>
        <v>0</v>
      </c>
      <c r="S823" s="131">
        <v>0</v>
      </c>
      <c r="T823" s="132">
        <f t="shared" si="123"/>
        <v>0</v>
      </c>
      <c r="AR823" s="133" t="s">
        <v>623</v>
      </c>
      <c r="AT823" s="133" t="s">
        <v>2422</v>
      </c>
      <c r="AU823" s="133" t="s">
        <v>76</v>
      </c>
      <c r="AY823" s="13" t="s">
        <v>112</v>
      </c>
      <c r="BE823" s="134">
        <f t="shared" si="124"/>
        <v>7300</v>
      </c>
      <c r="BF823" s="134">
        <f t="shared" si="125"/>
        <v>0</v>
      </c>
      <c r="BG823" s="134">
        <f t="shared" si="126"/>
        <v>0</v>
      </c>
      <c r="BH823" s="134">
        <f t="shared" si="127"/>
        <v>0</v>
      </c>
      <c r="BI823" s="134">
        <f t="shared" si="128"/>
        <v>0</v>
      </c>
      <c r="BJ823" s="13" t="s">
        <v>76</v>
      </c>
      <c r="BK823" s="134">
        <f t="shared" si="129"/>
        <v>7300</v>
      </c>
      <c r="BL823" s="13" t="s">
        <v>623</v>
      </c>
      <c r="BM823" s="133" t="s">
        <v>2890</v>
      </c>
    </row>
    <row r="824" spans="2:65" s="1" customFormat="1" ht="24.2" customHeight="1">
      <c r="B824" s="122"/>
      <c r="C824" s="138" t="s">
        <v>2891</v>
      </c>
      <c r="D824" s="138" t="s">
        <v>2422</v>
      </c>
      <c r="E824" s="139" t="s">
        <v>2892</v>
      </c>
      <c r="F824" s="140" t="s">
        <v>2893</v>
      </c>
      <c r="G824" s="141" t="s">
        <v>116</v>
      </c>
      <c r="H824" s="142">
        <v>1000</v>
      </c>
      <c r="I824" s="143">
        <v>128</v>
      </c>
      <c r="J824" s="143">
        <f t="shared" si="120"/>
        <v>128000</v>
      </c>
      <c r="K824" s="140" t="s">
        <v>117</v>
      </c>
      <c r="L824" s="144"/>
      <c r="M824" s="145" t="s">
        <v>1</v>
      </c>
      <c r="N824" s="146" t="s">
        <v>34</v>
      </c>
      <c r="O824" s="131">
        <v>0</v>
      </c>
      <c r="P824" s="131">
        <f t="shared" si="121"/>
        <v>0</v>
      </c>
      <c r="Q824" s="131">
        <v>0</v>
      </c>
      <c r="R824" s="131">
        <f t="shared" si="122"/>
        <v>0</v>
      </c>
      <c r="S824" s="131">
        <v>0</v>
      </c>
      <c r="T824" s="132">
        <f t="shared" si="123"/>
        <v>0</v>
      </c>
      <c r="AR824" s="133" t="s">
        <v>623</v>
      </c>
      <c r="AT824" s="133" t="s">
        <v>2422</v>
      </c>
      <c r="AU824" s="133" t="s">
        <v>76</v>
      </c>
      <c r="AY824" s="13" t="s">
        <v>112</v>
      </c>
      <c r="BE824" s="134">
        <f t="shared" si="124"/>
        <v>128000</v>
      </c>
      <c r="BF824" s="134">
        <f t="shared" si="125"/>
        <v>0</v>
      </c>
      <c r="BG824" s="134">
        <f t="shared" si="126"/>
        <v>0</v>
      </c>
      <c r="BH824" s="134">
        <f t="shared" si="127"/>
        <v>0</v>
      </c>
      <c r="BI824" s="134">
        <f t="shared" si="128"/>
        <v>0</v>
      </c>
      <c r="BJ824" s="13" t="s">
        <v>76</v>
      </c>
      <c r="BK824" s="134">
        <f t="shared" si="129"/>
        <v>128000</v>
      </c>
      <c r="BL824" s="13" t="s">
        <v>623</v>
      </c>
      <c r="BM824" s="133" t="s">
        <v>2894</v>
      </c>
    </row>
    <row r="825" spans="2:65" s="1" customFormat="1" ht="24.2" customHeight="1">
      <c r="B825" s="122"/>
      <c r="C825" s="138" t="s">
        <v>2895</v>
      </c>
      <c r="D825" s="138" t="s">
        <v>2422</v>
      </c>
      <c r="E825" s="139" t="s">
        <v>2896</v>
      </c>
      <c r="F825" s="140" t="s">
        <v>2897</v>
      </c>
      <c r="G825" s="141" t="s">
        <v>116</v>
      </c>
      <c r="H825" s="142">
        <v>200</v>
      </c>
      <c r="I825" s="143">
        <v>212</v>
      </c>
      <c r="J825" s="143">
        <f t="shared" si="120"/>
        <v>42400</v>
      </c>
      <c r="K825" s="140" t="s">
        <v>117</v>
      </c>
      <c r="L825" s="144"/>
      <c r="M825" s="145" t="s">
        <v>1</v>
      </c>
      <c r="N825" s="146" t="s">
        <v>34</v>
      </c>
      <c r="O825" s="131">
        <v>0</v>
      </c>
      <c r="P825" s="131">
        <f t="shared" si="121"/>
        <v>0</v>
      </c>
      <c r="Q825" s="131">
        <v>0</v>
      </c>
      <c r="R825" s="131">
        <f t="shared" si="122"/>
        <v>0</v>
      </c>
      <c r="S825" s="131">
        <v>0</v>
      </c>
      <c r="T825" s="132">
        <f t="shared" si="123"/>
        <v>0</v>
      </c>
      <c r="AR825" s="133" t="s">
        <v>623</v>
      </c>
      <c r="AT825" s="133" t="s">
        <v>2422</v>
      </c>
      <c r="AU825" s="133" t="s">
        <v>76</v>
      </c>
      <c r="AY825" s="13" t="s">
        <v>112</v>
      </c>
      <c r="BE825" s="134">
        <f t="shared" si="124"/>
        <v>42400</v>
      </c>
      <c r="BF825" s="134">
        <f t="shared" si="125"/>
        <v>0</v>
      </c>
      <c r="BG825" s="134">
        <f t="shared" si="126"/>
        <v>0</v>
      </c>
      <c r="BH825" s="134">
        <f t="shared" si="127"/>
        <v>0</v>
      </c>
      <c r="BI825" s="134">
        <f t="shared" si="128"/>
        <v>0</v>
      </c>
      <c r="BJ825" s="13" t="s">
        <v>76</v>
      </c>
      <c r="BK825" s="134">
        <f t="shared" si="129"/>
        <v>42400</v>
      </c>
      <c r="BL825" s="13" t="s">
        <v>623</v>
      </c>
      <c r="BM825" s="133" t="s">
        <v>2898</v>
      </c>
    </row>
    <row r="826" spans="2:65" s="1" customFormat="1" ht="24.2" customHeight="1">
      <c r="B826" s="122"/>
      <c r="C826" s="138" t="s">
        <v>2899</v>
      </c>
      <c r="D826" s="138" t="s">
        <v>2422</v>
      </c>
      <c r="E826" s="139" t="s">
        <v>2900</v>
      </c>
      <c r="F826" s="140" t="s">
        <v>2901</v>
      </c>
      <c r="G826" s="141" t="s">
        <v>116</v>
      </c>
      <c r="H826" s="142">
        <v>400</v>
      </c>
      <c r="I826" s="143">
        <v>222</v>
      </c>
      <c r="J826" s="143">
        <f t="shared" si="120"/>
        <v>88800</v>
      </c>
      <c r="K826" s="140" t="s">
        <v>117</v>
      </c>
      <c r="L826" s="144"/>
      <c r="M826" s="145" t="s">
        <v>1</v>
      </c>
      <c r="N826" s="146" t="s">
        <v>34</v>
      </c>
      <c r="O826" s="131">
        <v>0</v>
      </c>
      <c r="P826" s="131">
        <f t="shared" si="121"/>
        <v>0</v>
      </c>
      <c r="Q826" s="131">
        <v>0</v>
      </c>
      <c r="R826" s="131">
        <f t="shared" si="122"/>
        <v>0</v>
      </c>
      <c r="S826" s="131">
        <v>0</v>
      </c>
      <c r="T826" s="132">
        <f t="shared" si="123"/>
        <v>0</v>
      </c>
      <c r="AR826" s="133" t="s">
        <v>623</v>
      </c>
      <c r="AT826" s="133" t="s">
        <v>2422</v>
      </c>
      <c r="AU826" s="133" t="s">
        <v>76</v>
      </c>
      <c r="AY826" s="13" t="s">
        <v>112</v>
      </c>
      <c r="BE826" s="134">
        <f t="shared" si="124"/>
        <v>88800</v>
      </c>
      <c r="BF826" s="134">
        <f t="shared" si="125"/>
        <v>0</v>
      </c>
      <c r="BG826" s="134">
        <f t="shared" si="126"/>
        <v>0</v>
      </c>
      <c r="BH826" s="134">
        <f t="shared" si="127"/>
        <v>0</v>
      </c>
      <c r="BI826" s="134">
        <f t="shared" si="128"/>
        <v>0</v>
      </c>
      <c r="BJ826" s="13" t="s">
        <v>76</v>
      </c>
      <c r="BK826" s="134">
        <f t="shared" si="129"/>
        <v>88800</v>
      </c>
      <c r="BL826" s="13" t="s">
        <v>623</v>
      </c>
      <c r="BM826" s="133" t="s">
        <v>2902</v>
      </c>
    </row>
    <row r="827" spans="2:65" s="1" customFormat="1" ht="24.2" customHeight="1">
      <c r="B827" s="122"/>
      <c r="C827" s="138" t="s">
        <v>2903</v>
      </c>
      <c r="D827" s="138" t="s">
        <v>2422</v>
      </c>
      <c r="E827" s="139" t="s">
        <v>2904</v>
      </c>
      <c r="F827" s="140" t="s">
        <v>2905</v>
      </c>
      <c r="G827" s="141" t="s">
        <v>116</v>
      </c>
      <c r="H827" s="142">
        <v>400</v>
      </c>
      <c r="I827" s="143">
        <v>295</v>
      </c>
      <c r="J827" s="143">
        <f t="shared" si="120"/>
        <v>118000</v>
      </c>
      <c r="K827" s="140" t="s">
        <v>117</v>
      </c>
      <c r="L827" s="144"/>
      <c r="M827" s="145" t="s">
        <v>1</v>
      </c>
      <c r="N827" s="146" t="s">
        <v>34</v>
      </c>
      <c r="O827" s="131">
        <v>0</v>
      </c>
      <c r="P827" s="131">
        <f t="shared" si="121"/>
        <v>0</v>
      </c>
      <c r="Q827" s="131">
        <v>0</v>
      </c>
      <c r="R827" s="131">
        <f t="shared" si="122"/>
        <v>0</v>
      </c>
      <c r="S827" s="131">
        <v>0</v>
      </c>
      <c r="T827" s="132">
        <f t="shared" si="123"/>
        <v>0</v>
      </c>
      <c r="AR827" s="133" t="s">
        <v>623</v>
      </c>
      <c r="AT827" s="133" t="s">
        <v>2422</v>
      </c>
      <c r="AU827" s="133" t="s">
        <v>76</v>
      </c>
      <c r="AY827" s="13" t="s">
        <v>112</v>
      </c>
      <c r="BE827" s="134">
        <f t="shared" si="124"/>
        <v>118000</v>
      </c>
      <c r="BF827" s="134">
        <f t="shared" si="125"/>
        <v>0</v>
      </c>
      <c r="BG827" s="134">
        <f t="shared" si="126"/>
        <v>0</v>
      </c>
      <c r="BH827" s="134">
        <f t="shared" si="127"/>
        <v>0</v>
      </c>
      <c r="BI827" s="134">
        <f t="shared" si="128"/>
        <v>0</v>
      </c>
      <c r="BJ827" s="13" t="s">
        <v>76</v>
      </c>
      <c r="BK827" s="134">
        <f t="shared" si="129"/>
        <v>118000</v>
      </c>
      <c r="BL827" s="13" t="s">
        <v>623</v>
      </c>
      <c r="BM827" s="133" t="s">
        <v>2906</v>
      </c>
    </row>
    <row r="828" spans="2:65" s="1" customFormat="1" ht="24.2" customHeight="1">
      <c r="B828" s="122"/>
      <c r="C828" s="138" t="s">
        <v>2907</v>
      </c>
      <c r="D828" s="138" t="s">
        <v>2422</v>
      </c>
      <c r="E828" s="139" t="s">
        <v>2908</v>
      </c>
      <c r="F828" s="140" t="s">
        <v>2909</v>
      </c>
      <c r="G828" s="141" t="s">
        <v>116</v>
      </c>
      <c r="H828" s="142">
        <v>250</v>
      </c>
      <c r="I828" s="143">
        <v>397</v>
      </c>
      <c r="J828" s="143">
        <f t="shared" si="120"/>
        <v>99250</v>
      </c>
      <c r="K828" s="140" t="s">
        <v>117</v>
      </c>
      <c r="L828" s="144"/>
      <c r="M828" s="145" t="s">
        <v>1</v>
      </c>
      <c r="N828" s="146" t="s">
        <v>34</v>
      </c>
      <c r="O828" s="131">
        <v>0</v>
      </c>
      <c r="P828" s="131">
        <f t="shared" si="121"/>
        <v>0</v>
      </c>
      <c r="Q828" s="131">
        <v>0</v>
      </c>
      <c r="R828" s="131">
        <f t="shared" si="122"/>
        <v>0</v>
      </c>
      <c r="S828" s="131">
        <v>0</v>
      </c>
      <c r="T828" s="132">
        <f t="shared" si="123"/>
        <v>0</v>
      </c>
      <c r="AR828" s="133" t="s">
        <v>623</v>
      </c>
      <c r="AT828" s="133" t="s">
        <v>2422</v>
      </c>
      <c r="AU828" s="133" t="s">
        <v>76</v>
      </c>
      <c r="AY828" s="13" t="s">
        <v>112</v>
      </c>
      <c r="BE828" s="134">
        <f t="shared" si="124"/>
        <v>99250</v>
      </c>
      <c r="BF828" s="134">
        <f t="shared" si="125"/>
        <v>0</v>
      </c>
      <c r="BG828" s="134">
        <f t="shared" si="126"/>
        <v>0</v>
      </c>
      <c r="BH828" s="134">
        <f t="shared" si="127"/>
        <v>0</v>
      </c>
      <c r="BI828" s="134">
        <f t="shared" si="128"/>
        <v>0</v>
      </c>
      <c r="BJ828" s="13" t="s">
        <v>76</v>
      </c>
      <c r="BK828" s="134">
        <f t="shared" si="129"/>
        <v>99250</v>
      </c>
      <c r="BL828" s="13" t="s">
        <v>623</v>
      </c>
      <c r="BM828" s="133" t="s">
        <v>2910</v>
      </c>
    </row>
    <row r="829" spans="2:65" s="1" customFormat="1" ht="24.2" customHeight="1">
      <c r="B829" s="122"/>
      <c r="C829" s="138" t="s">
        <v>2911</v>
      </c>
      <c r="D829" s="138" t="s">
        <v>2422</v>
      </c>
      <c r="E829" s="139" t="s">
        <v>2912</v>
      </c>
      <c r="F829" s="140" t="s">
        <v>2913</v>
      </c>
      <c r="G829" s="141" t="s">
        <v>116</v>
      </c>
      <c r="H829" s="142">
        <v>400</v>
      </c>
      <c r="I829" s="143">
        <v>45.8</v>
      </c>
      <c r="J829" s="143">
        <f t="shared" si="120"/>
        <v>18320</v>
      </c>
      <c r="K829" s="140" t="s">
        <v>117</v>
      </c>
      <c r="L829" s="144"/>
      <c r="M829" s="145" t="s">
        <v>1</v>
      </c>
      <c r="N829" s="146" t="s">
        <v>34</v>
      </c>
      <c r="O829" s="131">
        <v>0</v>
      </c>
      <c r="P829" s="131">
        <f t="shared" si="121"/>
        <v>0</v>
      </c>
      <c r="Q829" s="131">
        <v>0</v>
      </c>
      <c r="R829" s="131">
        <f t="shared" si="122"/>
        <v>0</v>
      </c>
      <c r="S829" s="131">
        <v>0</v>
      </c>
      <c r="T829" s="132">
        <f t="shared" si="123"/>
        <v>0</v>
      </c>
      <c r="AR829" s="133" t="s">
        <v>623</v>
      </c>
      <c r="AT829" s="133" t="s">
        <v>2422</v>
      </c>
      <c r="AU829" s="133" t="s">
        <v>76</v>
      </c>
      <c r="AY829" s="13" t="s">
        <v>112</v>
      </c>
      <c r="BE829" s="134">
        <f t="shared" si="124"/>
        <v>18320</v>
      </c>
      <c r="BF829" s="134">
        <f t="shared" si="125"/>
        <v>0</v>
      </c>
      <c r="BG829" s="134">
        <f t="shared" si="126"/>
        <v>0</v>
      </c>
      <c r="BH829" s="134">
        <f t="shared" si="127"/>
        <v>0</v>
      </c>
      <c r="BI829" s="134">
        <f t="shared" si="128"/>
        <v>0</v>
      </c>
      <c r="BJ829" s="13" t="s">
        <v>76</v>
      </c>
      <c r="BK829" s="134">
        <f t="shared" si="129"/>
        <v>18320</v>
      </c>
      <c r="BL829" s="13" t="s">
        <v>623</v>
      </c>
      <c r="BM829" s="133" t="s">
        <v>2914</v>
      </c>
    </row>
    <row r="830" spans="2:65" s="1" customFormat="1" ht="24.2" customHeight="1">
      <c r="B830" s="122"/>
      <c r="C830" s="138" t="s">
        <v>2915</v>
      </c>
      <c r="D830" s="138" t="s">
        <v>2422</v>
      </c>
      <c r="E830" s="139" t="s">
        <v>2916</v>
      </c>
      <c r="F830" s="140" t="s">
        <v>2917</v>
      </c>
      <c r="G830" s="141" t="s">
        <v>116</v>
      </c>
      <c r="H830" s="142">
        <v>400</v>
      </c>
      <c r="I830" s="143">
        <v>71.099999999999994</v>
      </c>
      <c r="J830" s="143">
        <f t="shared" si="120"/>
        <v>28440</v>
      </c>
      <c r="K830" s="140" t="s">
        <v>117</v>
      </c>
      <c r="L830" s="144"/>
      <c r="M830" s="145" t="s">
        <v>1</v>
      </c>
      <c r="N830" s="146" t="s">
        <v>34</v>
      </c>
      <c r="O830" s="131">
        <v>0</v>
      </c>
      <c r="P830" s="131">
        <f t="shared" si="121"/>
        <v>0</v>
      </c>
      <c r="Q830" s="131">
        <v>0</v>
      </c>
      <c r="R830" s="131">
        <f t="shared" si="122"/>
        <v>0</v>
      </c>
      <c r="S830" s="131">
        <v>0</v>
      </c>
      <c r="T830" s="132">
        <f t="shared" si="123"/>
        <v>0</v>
      </c>
      <c r="AR830" s="133" t="s">
        <v>623</v>
      </c>
      <c r="AT830" s="133" t="s">
        <v>2422</v>
      </c>
      <c r="AU830" s="133" t="s">
        <v>76</v>
      </c>
      <c r="AY830" s="13" t="s">
        <v>112</v>
      </c>
      <c r="BE830" s="134">
        <f t="shared" si="124"/>
        <v>28440</v>
      </c>
      <c r="BF830" s="134">
        <f t="shared" si="125"/>
        <v>0</v>
      </c>
      <c r="BG830" s="134">
        <f t="shared" si="126"/>
        <v>0</v>
      </c>
      <c r="BH830" s="134">
        <f t="shared" si="127"/>
        <v>0</v>
      </c>
      <c r="BI830" s="134">
        <f t="shared" si="128"/>
        <v>0</v>
      </c>
      <c r="BJ830" s="13" t="s">
        <v>76</v>
      </c>
      <c r="BK830" s="134">
        <f t="shared" si="129"/>
        <v>28440</v>
      </c>
      <c r="BL830" s="13" t="s">
        <v>623</v>
      </c>
      <c r="BM830" s="133" t="s">
        <v>2918</v>
      </c>
    </row>
    <row r="831" spans="2:65" s="1" customFormat="1" ht="24.2" customHeight="1">
      <c r="B831" s="122"/>
      <c r="C831" s="138" t="s">
        <v>2919</v>
      </c>
      <c r="D831" s="138" t="s">
        <v>2422</v>
      </c>
      <c r="E831" s="139" t="s">
        <v>2920</v>
      </c>
      <c r="F831" s="140" t="s">
        <v>2921</v>
      </c>
      <c r="G831" s="141" t="s">
        <v>116</v>
      </c>
      <c r="H831" s="142">
        <v>400</v>
      </c>
      <c r="I831" s="143">
        <v>98.5</v>
      </c>
      <c r="J831" s="143">
        <f t="shared" si="120"/>
        <v>39400</v>
      </c>
      <c r="K831" s="140" t="s">
        <v>117</v>
      </c>
      <c r="L831" s="144"/>
      <c r="M831" s="145" t="s">
        <v>1</v>
      </c>
      <c r="N831" s="146" t="s">
        <v>34</v>
      </c>
      <c r="O831" s="131">
        <v>0</v>
      </c>
      <c r="P831" s="131">
        <f t="shared" si="121"/>
        <v>0</v>
      </c>
      <c r="Q831" s="131">
        <v>0</v>
      </c>
      <c r="R831" s="131">
        <f t="shared" si="122"/>
        <v>0</v>
      </c>
      <c r="S831" s="131">
        <v>0</v>
      </c>
      <c r="T831" s="132">
        <f t="shared" si="123"/>
        <v>0</v>
      </c>
      <c r="AR831" s="133" t="s">
        <v>623</v>
      </c>
      <c r="AT831" s="133" t="s">
        <v>2422</v>
      </c>
      <c r="AU831" s="133" t="s">
        <v>76</v>
      </c>
      <c r="AY831" s="13" t="s">
        <v>112</v>
      </c>
      <c r="BE831" s="134">
        <f t="shared" si="124"/>
        <v>39400</v>
      </c>
      <c r="BF831" s="134">
        <f t="shared" si="125"/>
        <v>0</v>
      </c>
      <c r="BG831" s="134">
        <f t="shared" si="126"/>
        <v>0</v>
      </c>
      <c r="BH831" s="134">
        <f t="shared" si="127"/>
        <v>0</v>
      </c>
      <c r="BI831" s="134">
        <f t="shared" si="128"/>
        <v>0</v>
      </c>
      <c r="BJ831" s="13" t="s">
        <v>76</v>
      </c>
      <c r="BK831" s="134">
        <f t="shared" si="129"/>
        <v>39400</v>
      </c>
      <c r="BL831" s="13" t="s">
        <v>623</v>
      </c>
      <c r="BM831" s="133" t="s">
        <v>2922</v>
      </c>
    </row>
    <row r="832" spans="2:65" s="1" customFormat="1" ht="24.2" customHeight="1">
      <c r="B832" s="122"/>
      <c r="C832" s="138" t="s">
        <v>2923</v>
      </c>
      <c r="D832" s="138" t="s">
        <v>2422</v>
      </c>
      <c r="E832" s="139" t="s">
        <v>2924</v>
      </c>
      <c r="F832" s="140" t="s">
        <v>2925</v>
      </c>
      <c r="G832" s="141" t="s">
        <v>116</v>
      </c>
      <c r="H832" s="142">
        <v>400</v>
      </c>
      <c r="I832" s="143">
        <v>132</v>
      </c>
      <c r="J832" s="143">
        <f t="shared" ref="J832:J839" si="130">ROUND(I832*H832,2)</f>
        <v>52800</v>
      </c>
      <c r="K832" s="140" t="s">
        <v>117</v>
      </c>
      <c r="L832" s="144"/>
      <c r="M832" s="145" t="s">
        <v>1</v>
      </c>
      <c r="N832" s="146" t="s">
        <v>34</v>
      </c>
      <c r="O832" s="131">
        <v>0</v>
      </c>
      <c r="P832" s="131">
        <f t="shared" ref="P832:P839" si="131">O832*H832</f>
        <v>0</v>
      </c>
      <c r="Q832" s="131">
        <v>0</v>
      </c>
      <c r="R832" s="131">
        <f t="shared" ref="R832:R839" si="132">Q832*H832</f>
        <v>0</v>
      </c>
      <c r="S832" s="131">
        <v>0</v>
      </c>
      <c r="T832" s="132">
        <f t="shared" ref="T832:T839" si="133">S832*H832</f>
        <v>0</v>
      </c>
      <c r="AR832" s="133" t="s">
        <v>623</v>
      </c>
      <c r="AT832" s="133" t="s">
        <v>2422</v>
      </c>
      <c r="AU832" s="133" t="s">
        <v>76</v>
      </c>
      <c r="AY832" s="13" t="s">
        <v>112</v>
      </c>
      <c r="BE832" s="134">
        <f t="shared" ref="BE832:BE839" si="134">IF(N832="základní",J832,0)</f>
        <v>52800</v>
      </c>
      <c r="BF832" s="134">
        <f t="shared" ref="BF832:BF839" si="135">IF(N832="snížená",J832,0)</f>
        <v>0</v>
      </c>
      <c r="BG832" s="134">
        <f t="shared" ref="BG832:BG839" si="136">IF(N832="zákl. přenesená",J832,0)</f>
        <v>0</v>
      </c>
      <c r="BH832" s="134">
        <f t="shared" ref="BH832:BH839" si="137">IF(N832="sníž. přenesená",J832,0)</f>
        <v>0</v>
      </c>
      <c r="BI832" s="134">
        <f t="shared" ref="BI832:BI839" si="138">IF(N832="nulová",J832,0)</f>
        <v>0</v>
      </c>
      <c r="BJ832" s="13" t="s">
        <v>76</v>
      </c>
      <c r="BK832" s="134">
        <f t="shared" ref="BK832:BK839" si="139">ROUND(I832*H832,2)</f>
        <v>52800</v>
      </c>
      <c r="BL832" s="13" t="s">
        <v>623</v>
      </c>
      <c r="BM832" s="133" t="s">
        <v>2926</v>
      </c>
    </row>
    <row r="833" spans="2:65" s="1" customFormat="1" ht="24.2" customHeight="1">
      <c r="B833" s="122"/>
      <c r="C833" s="138" t="s">
        <v>2927</v>
      </c>
      <c r="D833" s="138" t="s">
        <v>2422</v>
      </c>
      <c r="E833" s="139" t="s">
        <v>2928</v>
      </c>
      <c r="F833" s="140" t="s">
        <v>2929</v>
      </c>
      <c r="G833" s="141" t="s">
        <v>116</v>
      </c>
      <c r="H833" s="142">
        <v>400</v>
      </c>
      <c r="I833" s="143">
        <v>175</v>
      </c>
      <c r="J833" s="143">
        <f t="shared" si="130"/>
        <v>70000</v>
      </c>
      <c r="K833" s="140" t="s">
        <v>117</v>
      </c>
      <c r="L833" s="144"/>
      <c r="M833" s="145" t="s">
        <v>1</v>
      </c>
      <c r="N833" s="146" t="s">
        <v>34</v>
      </c>
      <c r="O833" s="131">
        <v>0</v>
      </c>
      <c r="P833" s="131">
        <f t="shared" si="131"/>
        <v>0</v>
      </c>
      <c r="Q833" s="131">
        <v>0</v>
      </c>
      <c r="R833" s="131">
        <f t="shared" si="132"/>
        <v>0</v>
      </c>
      <c r="S833" s="131">
        <v>0</v>
      </c>
      <c r="T833" s="132">
        <f t="shared" si="133"/>
        <v>0</v>
      </c>
      <c r="AR833" s="133" t="s">
        <v>623</v>
      </c>
      <c r="AT833" s="133" t="s">
        <v>2422</v>
      </c>
      <c r="AU833" s="133" t="s">
        <v>76</v>
      </c>
      <c r="AY833" s="13" t="s">
        <v>112</v>
      </c>
      <c r="BE833" s="134">
        <f t="shared" si="134"/>
        <v>70000</v>
      </c>
      <c r="BF833" s="134">
        <f t="shared" si="135"/>
        <v>0</v>
      </c>
      <c r="BG833" s="134">
        <f t="shared" si="136"/>
        <v>0</v>
      </c>
      <c r="BH833" s="134">
        <f t="shared" si="137"/>
        <v>0</v>
      </c>
      <c r="BI833" s="134">
        <f t="shared" si="138"/>
        <v>0</v>
      </c>
      <c r="BJ833" s="13" t="s">
        <v>76</v>
      </c>
      <c r="BK833" s="134">
        <f t="shared" si="139"/>
        <v>70000</v>
      </c>
      <c r="BL833" s="13" t="s">
        <v>623</v>
      </c>
      <c r="BM833" s="133" t="s">
        <v>2930</v>
      </c>
    </row>
    <row r="834" spans="2:65" s="1" customFormat="1" ht="24.2" customHeight="1">
      <c r="B834" s="122"/>
      <c r="C834" s="138" t="s">
        <v>2931</v>
      </c>
      <c r="D834" s="138" t="s">
        <v>2422</v>
      </c>
      <c r="E834" s="139" t="s">
        <v>2932</v>
      </c>
      <c r="F834" s="140" t="s">
        <v>2933</v>
      </c>
      <c r="G834" s="141" t="s">
        <v>116</v>
      </c>
      <c r="H834" s="142">
        <v>500</v>
      </c>
      <c r="I834" s="143">
        <v>255</v>
      </c>
      <c r="J834" s="143">
        <f t="shared" si="130"/>
        <v>127500</v>
      </c>
      <c r="K834" s="140" t="s">
        <v>117</v>
      </c>
      <c r="L834" s="144"/>
      <c r="M834" s="145" t="s">
        <v>1</v>
      </c>
      <c r="N834" s="146" t="s">
        <v>34</v>
      </c>
      <c r="O834" s="131">
        <v>0</v>
      </c>
      <c r="P834" s="131">
        <f t="shared" si="131"/>
        <v>0</v>
      </c>
      <c r="Q834" s="131">
        <v>0</v>
      </c>
      <c r="R834" s="131">
        <f t="shared" si="132"/>
        <v>0</v>
      </c>
      <c r="S834" s="131">
        <v>0</v>
      </c>
      <c r="T834" s="132">
        <f t="shared" si="133"/>
        <v>0</v>
      </c>
      <c r="AR834" s="133" t="s">
        <v>623</v>
      </c>
      <c r="AT834" s="133" t="s">
        <v>2422</v>
      </c>
      <c r="AU834" s="133" t="s">
        <v>76</v>
      </c>
      <c r="AY834" s="13" t="s">
        <v>112</v>
      </c>
      <c r="BE834" s="134">
        <f t="shared" si="134"/>
        <v>127500</v>
      </c>
      <c r="BF834" s="134">
        <f t="shared" si="135"/>
        <v>0</v>
      </c>
      <c r="BG834" s="134">
        <f t="shared" si="136"/>
        <v>0</v>
      </c>
      <c r="BH834" s="134">
        <f t="shared" si="137"/>
        <v>0</v>
      </c>
      <c r="BI834" s="134">
        <f t="shared" si="138"/>
        <v>0</v>
      </c>
      <c r="BJ834" s="13" t="s">
        <v>76</v>
      </c>
      <c r="BK834" s="134">
        <f t="shared" si="139"/>
        <v>127500</v>
      </c>
      <c r="BL834" s="13" t="s">
        <v>623</v>
      </c>
      <c r="BM834" s="133" t="s">
        <v>2934</v>
      </c>
    </row>
    <row r="835" spans="2:65" s="1" customFormat="1" ht="24.2" customHeight="1">
      <c r="B835" s="122"/>
      <c r="C835" s="138" t="s">
        <v>2935</v>
      </c>
      <c r="D835" s="138" t="s">
        <v>2422</v>
      </c>
      <c r="E835" s="139" t="s">
        <v>2936</v>
      </c>
      <c r="F835" s="140" t="s">
        <v>2937</v>
      </c>
      <c r="G835" s="141" t="s">
        <v>116</v>
      </c>
      <c r="H835" s="142">
        <v>500</v>
      </c>
      <c r="I835" s="143">
        <v>319</v>
      </c>
      <c r="J835" s="143">
        <f t="shared" si="130"/>
        <v>159500</v>
      </c>
      <c r="K835" s="140" t="s">
        <v>117</v>
      </c>
      <c r="L835" s="144"/>
      <c r="M835" s="145" t="s">
        <v>1</v>
      </c>
      <c r="N835" s="146" t="s">
        <v>34</v>
      </c>
      <c r="O835" s="131">
        <v>0</v>
      </c>
      <c r="P835" s="131">
        <f t="shared" si="131"/>
        <v>0</v>
      </c>
      <c r="Q835" s="131">
        <v>0</v>
      </c>
      <c r="R835" s="131">
        <f t="shared" si="132"/>
        <v>0</v>
      </c>
      <c r="S835" s="131">
        <v>0</v>
      </c>
      <c r="T835" s="132">
        <f t="shared" si="133"/>
        <v>0</v>
      </c>
      <c r="AR835" s="133" t="s">
        <v>623</v>
      </c>
      <c r="AT835" s="133" t="s">
        <v>2422</v>
      </c>
      <c r="AU835" s="133" t="s">
        <v>76</v>
      </c>
      <c r="AY835" s="13" t="s">
        <v>112</v>
      </c>
      <c r="BE835" s="134">
        <f t="shared" si="134"/>
        <v>159500</v>
      </c>
      <c r="BF835" s="134">
        <f t="shared" si="135"/>
        <v>0</v>
      </c>
      <c r="BG835" s="134">
        <f t="shared" si="136"/>
        <v>0</v>
      </c>
      <c r="BH835" s="134">
        <f t="shared" si="137"/>
        <v>0</v>
      </c>
      <c r="BI835" s="134">
        <f t="shared" si="138"/>
        <v>0</v>
      </c>
      <c r="BJ835" s="13" t="s">
        <v>76</v>
      </c>
      <c r="BK835" s="134">
        <f t="shared" si="139"/>
        <v>159500</v>
      </c>
      <c r="BL835" s="13" t="s">
        <v>623</v>
      </c>
      <c r="BM835" s="133" t="s">
        <v>2938</v>
      </c>
    </row>
    <row r="836" spans="2:65" s="1" customFormat="1" ht="24.2" customHeight="1">
      <c r="B836" s="122"/>
      <c r="C836" s="138" t="s">
        <v>2939</v>
      </c>
      <c r="D836" s="138" t="s">
        <v>2422</v>
      </c>
      <c r="E836" s="139" t="s">
        <v>2940</v>
      </c>
      <c r="F836" s="140" t="s">
        <v>2941</v>
      </c>
      <c r="G836" s="141" t="s">
        <v>116</v>
      </c>
      <c r="H836" s="142">
        <v>250</v>
      </c>
      <c r="I836" s="143">
        <v>379</v>
      </c>
      <c r="J836" s="143">
        <f t="shared" si="130"/>
        <v>94750</v>
      </c>
      <c r="K836" s="140" t="s">
        <v>117</v>
      </c>
      <c r="L836" s="144"/>
      <c r="M836" s="145" t="s">
        <v>1</v>
      </c>
      <c r="N836" s="146" t="s">
        <v>34</v>
      </c>
      <c r="O836" s="131">
        <v>0</v>
      </c>
      <c r="P836" s="131">
        <f t="shared" si="131"/>
        <v>0</v>
      </c>
      <c r="Q836" s="131">
        <v>0</v>
      </c>
      <c r="R836" s="131">
        <f t="shared" si="132"/>
        <v>0</v>
      </c>
      <c r="S836" s="131">
        <v>0</v>
      </c>
      <c r="T836" s="132">
        <f t="shared" si="133"/>
        <v>0</v>
      </c>
      <c r="AR836" s="133" t="s">
        <v>623</v>
      </c>
      <c r="AT836" s="133" t="s">
        <v>2422</v>
      </c>
      <c r="AU836" s="133" t="s">
        <v>76</v>
      </c>
      <c r="AY836" s="13" t="s">
        <v>112</v>
      </c>
      <c r="BE836" s="134">
        <f t="shared" si="134"/>
        <v>94750</v>
      </c>
      <c r="BF836" s="134">
        <f t="shared" si="135"/>
        <v>0</v>
      </c>
      <c r="BG836" s="134">
        <f t="shared" si="136"/>
        <v>0</v>
      </c>
      <c r="BH836" s="134">
        <f t="shared" si="137"/>
        <v>0</v>
      </c>
      <c r="BI836" s="134">
        <f t="shared" si="138"/>
        <v>0</v>
      </c>
      <c r="BJ836" s="13" t="s">
        <v>76</v>
      </c>
      <c r="BK836" s="134">
        <f t="shared" si="139"/>
        <v>94750</v>
      </c>
      <c r="BL836" s="13" t="s">
        <v>623</v>
      </c>
      <c r="BM836" s="133" t="s">
        <v>2942</v>
      </c>
    </row>
    <row r="837" spans="2:65" s="1" customFormat="1" ht="24.2" customHeight="1">
      <c r="B837" s="122"/>
      <c r="C837" s="138" t="s">
        <v>2943</v>
      </c>
      <c r="D837" s="138" t="s">
        <v>2422</v>
      </c>
      <c r="E837" s="139" t="s">
        <v>2944</v>
      </c>
      <c r="F837" s="140" t="s">
        <v>2945</v>
      </c>
      <c r="G837" s="141" t="s">
        <v>116</v>
      </c>
      <c r="H837" s="142">
        <v>50</v>
      </c>
      <c r="I837" s="143">
        <v>463</v>
      </c>
      <c r="J837" s="143">
        <f t="shared" si="130"/>
        <v>23150</v>
      </c>
      <c r="K837" s="140" t="s">
        <v>117</v>
      </c>
      <c r="L837" s="144"/>
      <c r="M837" s="145" t="s">
        <v>1</v>
      </c>
      <c r="N837" s="146" t="s">
        <v>34</v>
      </c>
      <c r="O837" s="131">
        <v>0</v>
      </c>
      <c r="P837" s="131">
        <f t="shared" si="131"/>
        <v>0</v>
      </c>
      <c r="Q837" s="131">
        <v>0</v>
      </c>
      <c r="R837" s="131">
        <f t="shared" si="132"/>
        <v>0</v>
      </c>
      <c r="S837" s="131">
        <v>0</v>
      </c>
      <c r="T837" s="132">
        <f t="shared" si="133"/>
        <v>0</v>
      </c>
      <c r="AR837" s="133" t="s">
        <v>623</v>
      </c>
      <c r="AT837" s="133" t="s">
        <v>2422</v>
      </c>
      <c r="AU837" s="133" t="s">
        <v>76</v>
      </c>
      <c r="AY837" s="13" t="s">
        <v>112</v>
      </c>
      <c r="BE837" s="134">
        <f t="shared" si="134"/>
        <v>23150</v>
      </c>
      <c r="BF837" s="134">
        <f t="shared" si="135"/>
        <v>0</v>
      </c>
      <c r="BG837" s="134">
        <f t="shared" si="136"/>
        <v>0</v>
      </c>
      <c r="BH837" s="134">
        <f t="shared" si="137"/>
        <v>0</v>
      </c>
      <c r="BI837" s="134">
        <f t="shared" si="138"/>
        <v>0</v>
      </c>
      <c r="BJ837" s="13" t="s">
        <v>76</v>
      </c>
      <c r="BK837" s="134">
        <f t="shared" si="139"/>
        <v>23150</v>
      </c>
      <c r="BL837" s="13" t="s">
        <v>623</v>
      </c>
      <c r="BM837" s="133" t="s">
        <v>2946</v>
      </c>
    </row>
    <row r="838" spans="2:65" s="1" customFormat="1" ht="24.2" customHeight="1">
      <c r="B838" s="122"/>
      <c r="C838" s="138" t="s">
        <v>2947</v>
      </c>
      <c r="D838" s="138" t="s">
        <v>2422</v>
      </c>
      <c r="E838" s="139" t="s">
        <v>2948</v>
      </c>
      <c r="F838" s="140" t="s">
        <v>2949</v>
      </c>
      <c r="G838" s="141" t="s">
        <v>116</v>
      </c>
      <c r="H838" s="142">
        <v>500</v>
      </c>
      <c r="I838" s="143">
        <v>585</v>
      </c>
      <c r="J838" s="143">
        <f t="shared" si="130"/>
        <v>292500</v>
      </c>
      <c r="K838" s="140" t="s">
        <v>117</v>
      </c>
      <c r="L838" s="144"/>
      <c r="M838" s="145" t="s">
        <v>1</v>
      </c>
      <c r="N838" s="146" t="s">
        <v>34</v>
      </c>
      <c r="O838" s="131">
        <v>0</v>
      </c>
      <c r="P838" s="131">
        <f t="shared" si="131"/>
        <v>0</v>
      </c>
      <c r="Q838" s="131">
        <v>0</v>
      </c>
      <c r="R838" s="131">
        <f t="shared" si="132"/>
        <v>0</v>
      </c>
      <c r="S838" s="131">
        <v>0</v>
      </c>
      <c r="T838" s="132">
        <f t="shared" si="133"/>
        <v>0</v>
      </c>
      <c r="AR838" s="133" t="s">
        <v>623</v>
      </c>
      <c r="AT838" s="133" t="s">
        <v>2422</v>
      </c>
      <c r="AU838" s="133" t="s">
        <v>76</v>
      </c>
      <c r="AY838" s="13" t="s">
        <v>112</v>
      </c>
      <c r="BE838" s="134">
        <f t="shared" si="134"/>
        <v>292500</v>
      </c>
      <c r="BF838" s="134">
        <f t="shared" si="135"/>
        <v>0</v>
      </c>
      <c r="BG838" s="134">
        <f t="shared" si="136"/>
        <v>0</v>
      </c>
      <c r="BH838" s="134">
        <f t="shared" si="137"/>
        <v>0</v>
      </c>
      <c r="BI838" s="134">
        <f t="shared" si="138"/>
        <v>0</v>
      </c>
      <c r="BJ838" s="13" t="s">
        <v>76</v>
      </c>
      <c r="BK838" s="134">
        <f t="shared" si="139"/>
        <v>292500</v>
      </c>
      <c r="BL838" s="13" t="s">
        <v>623</v>
      </c>
      <c r="BM838" s="133" t="s">
        <v>2950</v>
      </c>
    </row>
    <row r="839" spans="2:65" s="1" customFormat="1" ht="44.25" customHeight="1">
      <c r="B839" s="122"/>
      <c r="C839" s="138" t="s">
        <v>2951</v>
      </c>
      <c r="D839" s="138" t="s">
        <v>2422</v>
      </c>
      <c r="E839" s="139" t="s">
        <v>2952</v>
      </c>
      <c r="F839" s="140" t="s">
        <v>2953</v>
      </c>
      <c r="G839" s="141" t="s">
        <v>133</v>
      </c>
      <c r="H839" s="142">
        <v>10</v>
      </c>
      <c r="I839" s="143">
        <v>35400</v>
      </c>
      <c r="J839" s="143">
        <f t="shared" si="130"/>
        <v>354000</v>
      </c>
      <c r="K839" s="140" t="s">
        <v>117</v>
      </c>
      <c r="L839" s="144"/>
      <c r="M839" s="145" t="s">
        <v>1</v>
      </c>
      <c r="N839" s="146" t="s">
        <v>34</v>
      </c>
      <c r="O839" s="131">
        <v>0</v>
      </c>
      <c r="P839" s="131">
        <f t="shared" si="131"/>
        <v>0</v>
      </c>
      <c r="Q839" s="131">
        <v>0</v>
      </c>
      <c r="R839" s="131">
        <f t="shared" si="132"/>
        <v>0</v>
      </c>
      <c r="S839" s="131">
        <v>0</v>
      </c>
      <c r="T839" s="132">
        <f t="shared" si="133"/>
        <v>0</v>
      </c>
      <c r="AR839" s="133" t="s">
        <v>623</v>
      </c>
      <c r="AT839" s="133" t="s">
        <v>2422</v>
      </c>
      <c r="AU839" s="133" t="s">
        <v>76</v>
      </c>
      <c r="AY839" s="13" t="s">
        <v>112</v>
      </c>
      <c r="BE839" s="134">
        <f t="shared" si="134"/>
        <v>354000</v>
      </c>
      <c r="BF839" s="134">
        <f t="shared" si="135"/>
        <v>0</v>
      </c>
      <c r="BG839" s="134">
        <f t="shared" si="136"/>
        <v>0</v>
      </c>
      <c r="BH839" s="134">
        <f t="shared" si="137"/>
        <v>0</v>
      </c>
      <c r="BI839" s="134">
        <f t="shared" si="138"/>
        <v>0</v>
      </c>
      <c r="BJ839" s="13" t="s">
        <v>76</v>
      </c>
      <c r="BK839" s="134">
        <f t="shared" si="139"/>
        <v>354000</v>
      </c>
      <c r="BL839" s="13" t="s">
        <v>623</v>
      </c>
      <c r="BM839" s="133" t="s">
        <v>2954</v>
      </c>
    </row>
    <row r="840" spans="2:65" s="1" customFormat="1" ht="29.25">
      <c r="B840" s="25"/>
      <c r="D840" s="135" t="s">
        <v>2377</v>
      </c>
      <c r="F840" s="136" t="s">
        <v>2955</v>
      </c>
      <c r="H840" s="142">
        <v>0</v>
      </c>
      <c r="L840" s="25"/>
      <c r="M840" s="137"/>
      <c r="T840" s="48"/>
      <c r="AT840" s="13" t="s">
        <v>2377</v>
      </c>
      <c r="AU840" s="13" t="s">
        <v>76</v>
      </c>
    </row>
    <row r="841" spans="2:65" s="1" customFormat="1" ht="37.9" customHeight="1">
      <c r="B841" s="122"/>
      <c r="C841" s="138" t="s">
        <v>2956</v>
      </c>
      <c r="D841" s="138" t="s">
        <v>2422</v>
      </c>
      <c r="E841" s="139" t="s">
        <v>2957</v>
      </c>
      <c r="F841" s="140" t="s">
        <v>2958</v>
      </c>
      <c r="G841" s="141" t="s">
        <v>133</v>
      </c>
      <c r="H841" s="142">
        <v>10</v>
      </c>
      <c r="I841" s="143">
        <v>36500</v>
      </c>
      <c r="J841" s="143">
        <f>ROUND(I841*H841,2)</f>
        <v>365000</v>
      </c>
      <c r="K841" s="140" t="s">
        <v>117</v>
      </c>
      <c r="L841" s="144"/>
      <c r="M841" s="145" t="s">
        <v>1</v>
      </c>
      <c r="N841" s="146" t="s">
        <v>34</v>
      </c>
      <c r="O841" s="131">
        <v>0</v>
      </c>
      <c r="P841" s="131">
        <f>O841*H841</f>
        <v>0</v>
      </c>
      <c r="Q841" s="131">
        <v>0</v>
      </c>
      <c r="R841" s="131">
        <f>Q841*H841</f>
        <v>0</v>
      </c>
      <c r="S841" s="131">
        <v>0</v>
      </c>
      <c r="T841" s="132">
        <f>S841*H841</f>
        <v>0</v>
      </c>
      <c r="AR841" s="133" t="s">
        <v>623</v>
      </c>
      <c r="AT841" s="133" t="s">
        <v>2422</v>
      </c>
      <c r="AU841" s="133" t="s">
        <v>76</v>
      </c>
      <c r="AY841" s="13" t="s">
        <v>112</v>
      </c>
      <c r="BE841" s="134">
        <f>IF(N841="základní",J841,0)</f>
        <v>365000</v>
      </c>
      <c r="BF841" s="134">
        <f>IF(N841="snížená",J841,0)</f>
        <v>0</v>
      </c>
      <c r="BG841" s="134">
        <f>IF(N841="zákl. přenesená",J841,0)</f>
        <v>0</v>
      </c>
      <c r="BH841" s="134">
        <f>IF(N841="sníž. přenesená",J841,0)</f>
        <v>0</v>
      </c>
      <c r="BI841" s="134">
        <f>IF(N841="nulová",J841,0)</f>
        <v>0</v>
      </c>
      <c r="BJ841" s="13" t="s">
        <v>76</v>
      </c>
      <c r="BK841" s="134">
        <f>ROUND(I841*H841,2)</f>
        <v>365000</v>
      </c>
      <c r="BL841" s="13" t="s">
        <v>623</v>
      </c>
      <c r="BM841" s="133" t="s">
        <v>2959</v>
      </c>
    </row>
    <row r="842" spans="2:65" s="1" customFormat="1" ht="44.25" customHeight="1">
      <c r="B842" s="122"/>
      <c r="C842" s="138" t="s">
        <v>2960</v>
      </c>
      <c r="D842" s="138" t="s">
        <v>2422</v>
      </c>
      <c r="E842" s="139" t="s">
        <v>2961</v>
      </c>
      <c r="F842" s="140" t="s">
        <v>2962</v>
      </c>
      <c r="G842" s="141" t="s">
        <v>133</v>
      </c>
      <c r="H842" s="142">
        <v>10</v>
      </c>
      <c r="I842" s="143">
        <v>49500</v>
      </c>
      <c r="J842" s="143">
        <f>ROUND(I842*H842,2)</f>
        <v>495000</v>
      </c>
      <c r="K842" s="140" t="s">
        <v>117</v>
      </c>
      <c r="L842" s="144"/>
      <c r="M842" s="145" t="s">
        <v>1</v>
      </c>
      <c r="N842" s="146" t="s">
        <v>34</v>
      </c>
      <c r="O842" s="131">
        <v>0</v>
      </c>
      <c r="P842" s="131">
        <f>O842*H842</f>
        <v>0</v>
      </c>
      <c r="Q842" s="131">
        <v>0</v>
      </c>
      <c r="R842" s="131">
        <f>Q842*H842</f>
        <v>0</v>
      </c>
      <c r="S842" s="131">
        <v>0</v>
      </c>
      <c r="T842" s="132">
        <f>S842*H842</f>
        <v>0</v>
      </c>
      <c r="AR842" s="133" t="s">
        <v>623</v>
      </c>
      <c r="AT842" s="133" t="s">
        <v>2422</v>
      </c>
      <c r="AU842" s="133" t="s">
        <v>76</v>
      </c>
      <c r="AY842" s="13" t="s">
        <v>112</v>
      </c>
      <c r="BE842" s="134">
        <f>IF(N842="základní",J842,0)</f>
        <v>495000</v>
      </c>
      <c r="BF842" s="134">
        <f>IF(N842="snížená",J842,0)</f>
        <v>0</v>
      </c>
      <c r="BG842" s="134">
        <f>IF(N842="zákl. přenesená",J842,0)</f>
        <v>0</v>
      </c>
      <c r="BH842" s="134">
        <f>IF(N842="sníž. přenesená",J842,0)</f>
        <v>0</v>
      </c>
      <c r="BI842" s="134">
        <f>IF(N842="nulová",J842,0)</f>
        <v>0</v>
      </c>
      <c r="BJ842" s="13" t="s">
        <v>76</v>
      </c>
      <c r="BK842" s="134">
        <f>ROUND(I842*H842,2)</f>
        <v>495000</v>
      </c>
      <c r="BL842" s="13" t="s">
        <v>623</v>
      </c>
      <c r="BM842" s="133" t="s">
        <v>2963</v>
      </c>
    </row>
    <row r="843" spans="2:65" s="1" customFormat="1" ht="29.25">
      <c r="B843" s="25"/>
      <c r="D843" s="135" t="s">
        <v>2377</v>
      </c>
      <c r="F843" s="136" t="s">
        <v>2955</v>
      </c>
      <c r="H843" s="142">
        <v>0</v>
      </c>
      <c r="L843" s="25"/>
      <c r="M843" s="137"/>
      <c r="T843" s="48"/>
      <c r="AT843" s="13" t="s">
        <v>2377</v>
      </c>
      <c r="AU843" s="13" t="s">
        <v>76</v>
      </c>
    </row>
    <row r="844" spans="2:65" s="1" customFormat="1" ht="44.25" customHeight="1">
      <c r="B844" s="122"/>
      <c r="C844" s="138" t="s">
        <v>2964</v>
      </c>
      <c r="D844" s="138" t="s">
        <v>2422</v>
      </c>
      <c r="E844" s="139" t="s">
        <v>2965</v>
      </c>
      <c r="F844" s="140" t="s">
        <v>2966</v>
      </c>
      <c r="G844" s="141" t="s">
        <v>133</v>
      </c>
      <c r="H844" s="142">
        <v>4</v>
      </c>
      <c r="I844" s="143">
        <v>58500</v>
      </c>
      <c r="J844" s="143">
        <f>ROUND(I844*H844,2)</f>
        <v>234000</v>
      </c>
      <c r="K844" s="140" t="s">
        <v>117</v>
      </c>
      <c r="L844" s="144"/>
      <c r="M844" s="145" t="s">
        <v>1</v>
      </c>
      <c r="N844" s="146" t="s">
        <v>34</v>
      </c>
      <c r="O844" s="131">
        <v>0</v>
      </c>
      <c r="P844" s="131">
        <f>O844*H844</f>
        <v>0</v>
      </c>
      <c r="Q844" s="131">
        <v>0</v>
      </c>
      <c r="R844" s="131">
        <f>Q844*H844</f>
        <v>0</v>
      </c>
      <c r="S844" s="131">
        <v>0</v>
      </c>
      <c r="T844" s="132">
        <f>S844*H844</f>
        <v>0</v>
      </c>
      <c r="AR844" s="133" t="s">
        <v>623</v>
      </c>
      <c r="AT844" s="133" t="s">
        <v>2422</v>
      </c>
      <c r="AU844" s="133" t="s">
        <v>76</v>
      </c>
      <c r="AY844" s="13" t="s">
        <v>112</v>
      </c>
      <c r="BE844" s="134">
        <f>IF(N844="základní",J844,0)</f>
        <v>234000</v>
      </c>
      <c r="BF844" s="134">
        <f>IF(N844="snížená",J844,0)</f>
        <v>0</v>
      </c>
      <c r="BG844" s="134">
        <f>IF(N844="zákl. přenesená",J844,0)</f>
        <v>0</v>
      </c>
      <c r="BH844" s="134">
        <f>IF(N844="sníž. přenesená",J844,0)</f>
        <v>0</v>
      </c>
      <c r="BI844" s="134">
        <f>IF(N844="nulová",J844,0)</f>
        <v>0</v>
      </c>
      <c r="BJ844" s="13" t="s">
        <v>76</v>
      </c>
      <c r="BK844" s="134">
        <f>ROUND(I844*H844,2)</f>
        <v>234000</v>
      </c>
      <c r="BL844" s="13" t="s">
        <v>623</v>
      </c>
      <c r="BM844" s="133" t="s">
        <v>2967</v>
      </c>
    </row>
    <row r="845" spans="2:65" s="1" customFormat="1" ht="29.25">
      <c r="B845" s="25"/>
      <c r="D845" s="135" t="s">
        <v>2377</v>
      </c>
      <c r="F845" s="136" t="s">
        <v>2955</v>
      </c>
      <c r="H845" s="142">
        <v>0</v>
      </c>
      <c r="L845" s="25"/>
      <c r="M845" s="137"/>
      <c r="T845" s="48"/>
      <c r="AT845" s="13" t="s">
        <v>2377</v>
      </c>
      <c r="AU845" s="13" t="s">
        <v>76</v>
      </c>
    </row>
    <row r="846" spans="2:65" s="1" customFormat="1" ht="16.5" customHeight="1">
      <c r="B846" s="122"/>
      <c r="C846" s="138" t="s">
        <v>2968</v>
      </c>
      <c r="D846" s="138" t="s">
        <v>2422</v>
      </c>
      <c r="E846" s="139" t="s">
        <v>2969</v>
      </c>
      <c r="F846" s="140" t="s">
        <v>2970</v>
      </c>
      <c r="G846" s="141" t="s">
        <v>133</v>
      </c>
      <c r="H846" s="142">
        <v>2</v>
      </c>
      <c r="I846" s="143">
        <v>396200</v>
      </c>
      <c r="J846" s="143">
        <f t="shared" ref="J846:J851" si="140">ROUND(I846*H846,2)</f>
        <v>792400</v>
      </c>
      <c r="K846" s="140" t="s">
        <v>117</v>
      </c>
      <c r="L846" s="144"/>
      <c r="M846" s="145" t="s">
        <v>1</v>
      </c>
      <c r="N846" s="146" t="s">
        <v>34</v>
      </c>
      <c r="O846" s="131">
        <v>0</v>
      </c>
      <c r="P846" s="131">
        <f t="shared" ref="P846:P851" si="141">O846*H846</f>
        <v>0</v>
      </c>
      <c r="Q846" s="131">
        <v>0</v>
      </c>
      <c r="R846" s="131">
        <f t="shared" ref="R846:R851" si="142">Q846*H846</f>
        <v>0</v>
      </c>
      <c r="S846" s="131">
        <v>0</v>
      </c>
      <c r="T846" s="132">
        <f t="shared" ref="T846:T851" si="143">S846*H846</f>
        <v>0</v>
      </c>
      <c r="AR846" s="133" t="s">
        <v>623</v>
      </c>
      <c r="AT846" s="133" t="s">
        <v>2422</v>
      </c>
      <c r="AU846" s="133" t="s">
        <v>76</v>
      </c>
      <c r="AY846" s="13" t="s">
        <v>112</v>
      </c>
      <c r="BE846" s="134">
        <f t="shared" ref="BE846:BE851" si="144">IF(N846="základní",J846,0)</f>
        <v>792400</v>
      </c>
      <c r="BF846" s="134">
        <f t="shared" ref="BF846:BF851" si="145">IF(N846="snížená",J846,0)</f>
        <v>0</v>
      </c>
      <c r="BG846" s="134">
        <f t="shared" ref="BG846:BG851" si="146">IF(N846="zákl. přenesená",J846,0)</f>
        <v>0</v>
      </c>
      <c r="BH846" s="134">
        <f t="shared" ref="BH846:BH851" si="147">IF(N846="sníž. přenesená",J846,0)</f>
        <v>0</v>
      </c>
      <c r="BI846" s="134">
        <f t="shared" ref="BI846:BI851" si="148">IF(N846="nulová",J846,0)</f>
        <v>0</v>
      </c>
      <c r="BJ846" s="13" t="s">
        <v>76</v>
      </c>
      <c r="BK846" s="134">
        <f t="shared" ref="BK846:BK851" si="149">ROUND(I846*H846,2)</f>
        <v>792400</v>
      </c>
      <c r="BL846" s="13" t="s">
        <v>623</v>
      </c>
      <c r="BM846" s="133" t="s">
        <v>2971</v>
      </c>
    </row>
    <row r="847" spans="2:65" s="1" customFormat="1" ht="24.2" customHeight="1">
      <c r="B847" s="122"/>
      <c r="C847" s="138" t="s">
        <v>2972</v>
      </c>
      <c r="D847" s="138" t="s">
        <v>2422</v>
      </c>
      <c r="E847" s="139" t="s">
        <v>2973</v>
      </c>
      <c r="F847" s="140" t="s">
        <v>2974</v>
      </c>
      <c r="G847" s="141" t="s">
        <v>133</v>
      </c>
      <c r="H847" s="142">
        <v>2</v>
      </c>
      <c r="I847" s="143">
        <v>318000</v>
      </c>
      <c r="J847" s="143">
        <f t="shared" si="140"/>
        <v>636000</v>
      </c>
      <c r="K847" s="140" t="s">
        <v>117</v>
      </c>
      <c r="L847" s="144"/>
      <c r="M847" s="145" t="s">
        <v>1</v>
      </c>
      <c r="N847" s="146" t="s">
        <v>34</v>
      </c>
      <c r="O847" s="131">
        <v>0</v>
      </c>
      <c r="P847" s="131">
        <f t="shared" si="141"/>
        <v>0</v>
      </c>
      <c r="Q847" s="131">
        <v>0</v>
      </c>
      <c r="R847" s="131">
        <f t="shared" si="142"/>
        <v>0</v>
      </c>
      <c r="S847" s="131">
        <v>0</v>
      </c>
      <c r="T847" s="132">
        <f t="shared" si="143"/>
        <v>0</v>
      </c>
      <c r="AR847" s="133" t="s">
        <v>623</v>
      </c>
      <c r="AT847" s="133" t="s">
        <v>2422</v>
      </c>
      <c r="AU847" s="133" t="s">
        <v>76</v>
      </c>
      <c r="AY847" s="13" t="s">
        <v>112</v>
      </c>
      <c r="BE847" s="134">
        <f t="shared" si="144"/>
        <v>636000</v>
      </c>
      <c r="BF847" s="134">
        <f t="shared" si="145"/>
        <v>0</v>
      </c>
      <c r="BG847" s="134">
        <f t="shared" si="146"/>
        <v>0</v>
      </c>
      <c r="BH847" s="134">
        <f t="shared" si="147"/>
        <v>0</v>
      </c>
      <c r="BI847" s="134">
        <f t="shared" si="148"/>
        <v>0</v>
      </c>
      <c r="BJ847" s="13" t="s">
        <v>76</v>
      </c>
      <c r="BK847" s="134">
        <f t="shared" si="149"/>
        <v>636000</v>
      </c>
      <c r="BL847" s="13" t="s">
        <v>623</v>
      </c>
      <c r="BM847" s="133" t="s">
        <v>2975</v>
      </c>
    </row>
    <row r="848" spans="2:65" s="1" customFormat="1" ht="24.2" customHeight="1">
      <c r="B848" s="122"/>
      <c r="C848" s="138" t="s">
        <v>2976</v>
      </c>
      <c r="D848" s="138" t="s">
        <v>2422</v>
      </c>
      <c r="E848" s="139" t="s">
        <v>2977</v>
      </c>
      <c r="F848" s="140" t="s">
        <v>2978</v>
      </c>
      <c r="G848" s="141" t="s">
        <v>133</v>
      </c>
      <c r="H848" s="142">
        <v>2</v>
      </c>
      <c r="I848" s="143">
        <v>12300</v>
      </c>
      <c r="J848" s="143">
        <f t="shared" si="140"/>
        <v>24600</v>
      </c>
      <c r="K848" s="140" t="s">
        <v>117</v>
      </c>
      <c r="L848" s="144"/>
      <c r="M848" s="145" t="s">
        <v>1</v>
      </c>
      <c r="N848" s="146" t="s">
        <v>34</v>
      </c>
      <c r="O848" s="131">
        <v>0</v>
      </c>
      <c r="P848" s="131">
        <f t="shared" si="141"/>
        <v>0</v>
      </c>
      <c r="Q848" s="131">
        <v>0</v>
      </c>
      <c r="R848" s="131">
        <f t="shared" si="142"/>
        <v>0</v>
      </c>
      <c r="S848" s="131">
        <v>0</v>
      </c>
      <c r="T848" s="132">
        <f t="shared" si="143"/>
        <v>0</v>
      </c>
      <c r="AR848" s="133" t="s">
        <v>623</v>
      </c>
      <c r="AT848" s="133" t="s">
        <v>2422</v>
      </c>
      <c r="AU848" s="133" t="s">
        <v>76</v>
      </c>
      <c r="AY848" s="13" t="s">
        <v>112</v>
      </c>
      <c r="BE848" s="134">
        <f t="shared" si="144"/>
        <v>24600</v>
      </c>
      <c r="BF848" s="134">
        <f t="shared" si="145"/>
        <v>0</v>
      </c>
      <c r="BG848" s="134">
        <f t="shared" si="146"/>
        <v>0</v>
      </c>
      <c r="BH848" s="134">
        <f t="shared" si="147"/>
        <v>0</v>
      </c>
      <c r="BI848" s="134">
        <f t="shared" si="148"/>
        <v>0</v>
      </c>
      <c r="BJ848" s="13" t="s">
        <v>76</v>
      </c>
      <c r="BK848" s="134">
        <f t="shared" si="149"/>
        <v>24600</v>
      </c>
      <c r="BL848" s="13" t="s">
        <v>623</v>
      </c>
      <c r="BM848" s="133" t="s">
        <v>2979</v>
      </c>
    </row>
    <row r="849" spans="2:65" s="1" customFormat="1" ht="24.2" customHeight="1">
      <c r="B849" s="122"/>
      <c r="C849" s="138" t="s">
        <v>2980</v>
      </c>
      <c r="D849" s="138" t="s">
        <v>2422</v>
      </c>
      <c r="E849" s="139" t="s">
        <v>2981</v>
      </c>
      <c r="F849" s="140" t="s">
        <v>2982</v>
      </c>
      <c r="G849" s="141" t="s">
        <v>133</v>
      </c>
      <c r="H849" s="142">
        <v>2</v>
      </c>
      <c r="I849" s="143">
        <v>3890</v>
      </c>
      <c r="J849" s="143">
        <f t="shared" si="140"/>
        <v>7780</v>
      </c>
      <c r="K849" s="140" t="s">
        <v>117</v>
      </c>
      <c r="L849" s="144"/>
      <c r="M849" s="145" t="s">
        <v>1</v>
      </c>
      <c r="N849" s="146" t="s">
        <v>34</v>
      </c>
      <c r="O849" s="131">
        <v>0</v>
      </c>
      <c r="P849" s="131">
        <f t="shared" si="141"/>
        <v>0</v>
      </c>
      <c r="Q849" s="131">
        <v>0</v>
      </c>
      <c r="R849" s="131">
        <f t="shared" si="142"/>
        <v>0</v>
      </c>
      <c r="S849" s="131">
        <v>0</v>
      </c>
      <c r="T849" s="132">
        <f t="shared" si="143"/>
        <v>0</v>
      </c>
      <c r="AR849" s="133" t="s">
        <v>623</v>
      </c>
      <c r="AT849" s="133" t="s">
        <v>2422</v>
      </c>
      <c r="AU849" s="133" t="s">
        <v>76</v>
      </c>
      <c r="AY849" s="13" t="s">
        <v>112</v>
      </c>
      <c r="BE849" s="134">
        <f t="shared" si="144"/>
        <v>7780</v>
      </c>
      <c r="BF849" s="134">
        <f t="shared" si="145"/>
        <v>0</v>
      </c>
      <c r="BG849" s="134">
        <f t="shared" si="146"/>
        <v>0</v>
      </c>
      <c r="BH849" s="134">
        <f t="shared" si="147"/>
        <v>0</v>
      </c>
      <c r="BI849" s="134">
        <f t="shared" si="148"/>
        <v>0</v>
      </c>
      <c r="BJ849" s="13" t="s">
        <v>76</v>
      </c>
      <c r="BK849" s="134">
        <f t="shared" si="149"/>
        <v>7780</v>
      </c>
      <c r="BL849" s="13" t="s">
        <v>623</v>
      </c>
      <c r="BM849" s="133" t="s">
        <v>2983</v>
      </c>
    </row>
    <row r="850" spans="2:65" s="1" customFormat="1" ht="24.2" customHeight="1">
      <c r="B850" s="122"/>
      <c r="C850" s="138" t="s">
        <v>2984</v>
      </c>
      <c r="D850" s="138" t="s">
        <v>2422</v>
      </c>
      <c r="E850" s="139" t="s">
        <v>2985</v>
      </c>
      <c r="F850" s="140" t="s">
        <v>2986</v>
      </c>
      <c r="G850" s="141" t="s">
        <v>133</v>
      </c>
      <c r="H850" s="142">
        <v>2</v>
      </c>
      <c r="I850" s="143">
        <v>511</v>
      </c>
      <c r="J850" s="143">
        <f t="shared" si="140"/>
        <v>1022</v>
      </c>
      <c r="K850" s="140" t="s">
        <v>117</v>
      </c>
      <c r="L850" s="144"/>
      <c r="M850" s="145" t="s">
        <v>1</v>
      </c>
      <c r="N850" s="146" t="s">
        <v>34</v>
      </c>
      <c r="O850" s="131">
        <v>0</v>
      </c>
      <c r="P850" s="131">
        <f t="shared" si="141"/>
        <v>0</v>
      </c>
      <c r="Q850" s="131">
        <v>0</v>
      </c>
      <c r="R850" s="131">
        <f t="shared" si="142"/>
        <v>0</v>
      </c>
      <c r="S850" s="131">
        <v>0</v>
      </c>
      <c r="T850" s="132">
        <f t="shared" si="143"/>
        <v>0</v>
      </c>
      <c r="AR850" s="133" t="s">
        <v>623</v>
      </c>
      <c r="AT850" s="133" t="s">
        <v>2422</v>
      </c>
      <c r="AU850" s="133" t="s">
        <v>76</v>
      </c>
      <c r="AY850" s="13" t="s">
        <v>112</v>
      </c>
      <c r="BE850" s="134">
        <f t="shared" si="144"/>
        <v>1022</v>
      </c>
      <c r="BF850" s="134">
        <f t="shared" si="145"/>
        <v>0</v>
      </c>
      <c r="BG850" s="134">
        <f t="shared" si="146"/>
        <v>0</v>
      </c>
      <c r="BH850" s="134">
        <f t="shared" si="147"/>
        <v>0</v>
      </c>
      <c r="BI850" s="134">
        <f t="shared" si="148"/>
        <v>0</v>
      </c>
      <c r="BJ850" s="13" t="s">
        <v>76</v>
      </c>
      <c r="BK850" s="134">
        <f t="shared" si="149"/>
        <v>1022</v>
      </c>
      <c r="BL850" s="13" t="s">
        <v>623</v>
      </c>
      <c r="BM850" s="133" t="s">
        <v>2987</v>
      </c>
    </row>
    <row r="851" spans="2:65" s="1" customFormat="1" ht="49.15" customHeight="1">
      <c r="B851" s="122"/>
      <c r="C851" s="138" t="s">
        <v>2988</v>
      </c>
      <c r="D851" s="138" t="s">
        <v>2422</v>
      </c>
      <c r="E851" s="139" t="s">
        <v>2989</v>
      </c>
      <c r="F851" s="140" t="s">
        <v>2990</v>
      </c>
      <c r="G851" s="141" t="s">
        <v>133</v>
      </c>
      <c r="H851" s="142">
        <v>2</v>
      </c>
      <c r="I851" s="143">
        <v>17200</v>
      </c>
      <c r="J851" s="143">
        <f t="shared" si="140"/>
        <v>34400</v>
      </c>
      <c r="K851" s="140" t="s">
        <v>117</v>
      </c>
      <c r="L851" s="144"/>
      <c r="M851" s="145" t="s">
        <v>1</v>
      </c>
      <c r="N851" s="146" t="s">
        <v>34</v>
      </c>
      <c r="O851" s="131">
        <v>0</v>
      </c>
      <c r="P851" s="131">
        <f t="shared" si="141"/>
        <v>0</v>
      </c>
      <c r="Q851" s="131">
        <v>0</v>
      </c>
      <c r="R851" s="131">
        <f t="shared" si="142"/>
        <v>0</v>
      </c>
      <c r="S851" s="131">
        <v>0</v>
      </c>
      <c r="T851" s="132">
        <f t="shared" si="143"/>
        <v>0</v>
      </c>
      <c r="AR851" s="133" t="s">
        <v>623</v>
      </c>
      <c r="AT851" s="133" t="s">
        <v>2422</v>
      </c>
      <c r="AU851" s="133" t="s">
        <v>76</v>
      </c>
      <c r="AY851" s="13" t="s">
        <v>112</v>
      </c>
      <c r="BE851" s="134">
        <f t="shared" si="144"/>
        <v>34400</v>
      </c>
      <c r="BF851" s="134">
        <f t="shared" si="145"/>
        <v>0</v>
      </c>
      <c r="BG851" s="134">
        <f t="shared" si="146"/>
        <v>0</v>
      </c>
      <c r="BH851" s="134">
        <f t="shared" si="147"/>
        <v>0</v>
      </c>
      <c r="BI851" s="134">
        <f t="shared" si="148"/>
        <v>0</v>
      </c>
      <c r="BJ851" s="13" t="s">
        <v>76</v>
      </c>
      <c r="BK851" s="134">
        <f t="shared" si="149"/>
        <v>34400</v>
      </c>
      <c r="BL851" s="13" t="s">
        <v>623</v>
      </c>
      <c r="BM851" s="133" t="s">
        <v>2991</v>
      </c>
    </row>
    <row r="852" spans="2:65" s="1" customFormat="1" ht="48.75">
      <c r="B852" s="25"/>
      <c r="D852" s="135" t="s">
        <v>2377</v>
      </c>
      <c r="F852" s="136" t="s">
        <v>2992</v>
      </c>
      <c r="H852" s="142">
        <v>0</v>
      </c>
      <c r="L852" s="25"/>
      <c r="M852" s="137"/>
      <c r="T852" s="48"/>
      <c r="AT852" s="13" t="s">
        <v>2377</v>
      </c>
      <c r="AU852" s="13" t="s">
        <v>76</v>
      </c>
    </row>
    <row r="853" spans="2:65" s="1" customFormat="1" ht="49.15" customHeight="1">
      <c r="B853" s="122"/>
      <c r="C853" s="138" t="s">
        <v>2993</v>
      </c>
      <c r="D853" s="138" t="s">
        <v>2422</v>
      </c>
      <c r="E853" s="139" t="s">
        <v>2994</v>
      </c>
      <c r="F853" s="140" t="s">
        <v>2995</v>
      </c>
      <c r="G853" s="141" t="s">
        <v>133</v>
      </c>
      <c r="H853" s="142">
        <v>20</v>
      </c>
      <c r="I853" s="143">
        <v>20200</v>
      </c>
      <c r="J853" s="143">
        <f>ROUND(I853*H853,2)</f>
        <v>404000</v>
      </c>
      <c r="K853" s="140" t="s">
        <v>117</v>
      </c>
      <c r="L853" s="144"/>
      <c r="M853" s="145" t="s">
        <v>1</v>
      </c>
      <c r="N853" s="146" t="s">
        <v>34</v>
      </c>
      <c r="O853" s="131">
        <v>0</v>
      </c>
      <c r="P853" s="131">
        <f>O853*H853</f>
        <v>0</v>
      </c>
      <c r="Q853" s="131">
        <v>0</v>
      </c>
      <c r="R853" s="131">
        <f>Q853*H853</f>
        <v>0</v>
      </c>
      <c r="S853" s="131">
        <v>0</v>
      </c>
      <c r="T853" s="132">
        <f>S853*H853</f>
        <v>0</v>
      </c>
      <c r="AR853" s="133" t="s">
        <v>623</v>
      </c>
      <c r="AT853" s="133" t="s">
        <v>2422</v>
      </c>
      <c r="AU853" s="133" t="s">
        <v>76</v>
      </c>
      <c r="AY853" s="13" t="s">
        <v>112</v>
      </c>
      <c r="BE853" s="134">
        <f>IF(N853="základní",J853,0)</f>
        <v>404000</v>
      </c>
      <c r="BF853" s="134">
        <f>IF(N853="snížená",J853,0)</f>
        <v>0</v>
      </c>
      <c r="BG853" s="134">
        <f>IF(N853="zákl. přenesená",J853,0)</f>
        <v>0</v>
      </c>
      <c r="BH853" s="134">
        <f>IF(N853="sníž. přenesená",J853,0)</f>
        <v>0</v>
      </c>
      <c r="BI853" s="134">
        <f>IF(N853="nulová",J853,0)</f>
        <v>0</v>
      </c>
      <c r="BJ853" s="13" t="s">
        <v>76</v>
      </c>
      <c r="BK853" s="134">
        <f>ROUND(I853*H853,2)</f>
        <v>404000</v>
      </c>
      <c r="BL853" s="13" t="s">
        <v>623</v>
      </c>
      <c r="BM853" s="133" t="s">
        <v>2996</v>
      </c>
    </row>
    <row r="854" spans="2:65" s="1" customFormat="1" ht="48.75">
      <c r="B854" s="25"/>
      <c r="D854" s="135" t="s">
        <v>2377</v>
      </c>
      <c r="F854" s="136" t="s">
        <v>2992</v>
      </c>
      <c r="H854" s="142">
        <v>0</v>
      </c>
      <c r="L854" s="25"/>
      <c r="M854" s="137"/>
      <c r="T854" s="48"/>
      <c r="AT854" s="13" t="s">
        <v>2377</v>
      </c>
      <c r="AU854" s="13" t="s">
        <v>76</v>
      </c>
    </row>
    <row r="855" spans="2:65" s="1" customFormat="1" ht="49.15" customHeight="1">
      <c r="B855" s="122"/>
      <c r="C855" s="138" t="s">
        <v>2997</v>
      </c>
      <c r="D855" s="138" t="s">
        <v>2422</v>
      </c>
      <c r="E855" s="139" t="s">
        <v>2998</v>
      </c>
      <c r="F855" s="140" t="s">
        <v>2999</v>
      </c>
      <c r="G855" s="141" t="s">
        <v>133</v>
      </c>
      <c r="H855" s="142">
        <v>20</v>
      </c>
      <c r="I855" s="143">
        <v>19000</v>
      </c>
      <c r="J855" s="143">
        <f>ROUND(I855*H855,2)</f>
        <v>380000</v>
      </c>
      <c r="K855" s="140" t="s">
        <v>117</v>
      </c>
      <c r="L855" s="144"/>
      <c r="M855" s="145" t="s">
        <v>1</v>
      </c>
      <c r="N855" s="146" t="s">
        <v>34</v>
      </c>
      <c r="O855" s="131">
        <v>0</v>
      </c>
      <c r="P855" s="131">
        <f>O855*H855</f>
        <v>0</v>
      </c>
      <c r="Q855" s="131">
        <v>0</v>
      </c>
      <c r="R855" s="131">
        <f>Q855*H855</f>
        <v>0</v>
      </c>
      <c r="S855" s="131">
        <v>0</v>
      </c>
      <c r="T855" s="132">
        <f>S855*H855</f>
        <v>0</v>
      </c>
      <c r="AR855" s="133" t="s">
        <v>623</v>
      </c>
      <c r="AT855" s="133" t="s">
        <v>2422</v>
      </c>
      <c r="AU855" s="133" t="s">
        <v>76</v>
      </c>
      <c r="AY855" s="13" t="s">
        <v>112</v>
      </c>
      <c r="BE855" s="134">
        <f>IF(N855="základní",J855,0)</f>
        <v>380000</v>
      </c>
      <c r="BF855" s="134">
        <f>IF(N855="snížená",J855,0)</f>
        <v>0</v>
      </c>
      <c r="BG855" s="134">
        <f>IF(N855="zákl. přenesená",J855,0)</f>
        <v>0</v>
      </c>
      <c r="BH855" s="134">
        <f>IF(N855="sníž. přenesená",J855,0)</f>
        <v>0</v>
      </c>
      <c r="BI855" s="134">
        <f>IF(N855="nulová",J855,0)</f>
        <v>0</v>
      </c>
      <c r="BJ855" s="13" t="s">
        <v>76</v>
      </c>
      <c r="BK855" s="134">
        <f>ROUND(I855*H855,2)</f>
        <v>380000</v>
      </c>
      <c r="BL855" s="13" t="s">
        <v>623</v>
      </c>
      <c r="BM855" s="133" t="s">
        <v>3000</v>
      </c>
    </row>
    <row r="856" spans="2:65" s="1" customFormat="1" ht="48.75">
      <c r="B856" s="25"/>
      <c r="D856" s="135" t="s">
        <v>2377</v>
      </c>
      <c r="F856" s="136" t="s">
        <v>2992</v>
      </c>
      <c r="H856" s="142">
        <v>0</v>
      </c>
      <c r="L856" s="25"/>
      <c r="M856" s="137"/>
      <c r="T856" s="48"/>
      <c r="AT856" s="13" t="s">
        <v>2377</v>
      </c>
      <c r="AU856" s="13" t="s">
        <v>76</v>
      </c>
    </row>
    <row r="857" spans="2:65" s="1" customFormat="1" ht="49.15" customHeight="1">
      <c r="B857" s="122"/>
      <c r="C857" s="138" t="s">
        <v>3001</v>
      </c>
      <c r="D857" s="138" t="s">
        <v>2422</v>
      </c>
      <c r="E857" s="139" t="s">
        <v>3002</v>
      </c>
      <c r="F857" s="140" t="s">
        <v>3003</v>
      </c>
      <c r="G857" s="141" t="s">
        <v>133</v>
      </c>
      <c r="H857" s="142">
        <v>20</v>
      </c>
      <c r="I857" s="143">
        <v>18800</v>
      </c>
      <c r="J857" s="143">
        <f>ROUND(I857*H857,2)</f>
        <v>376000</v>
      </c>
      <c r="K857" s="140" t="s">
        <v>117</v>
      </c>
      <c r="L857" s="144"/>
      <c r="M857" s="145" t="s">
        <v>1</v>
      </c>
      <c r="N857" s="146" t="s">
        <v>34</v>
      </c>
      <c r="O857" s="131">
        <v>0</v>
      </c>
      <c r="P857" s="131">
        <f>O857*H857</f>
        <v>0</v>
      </c>
      <c r="Q857" s="131">
        <v>0</v>
      </c>
      <c r="R857" s="131">
        <f>Q857*H857</f>
        <v>0</v>
      </c>
      <c r="S857" s="131">
        <v>0</v>
      </c>
      <c r="T857" s="132">
        <f>S857*H857</f>
        <v>0</v>
      </c>
      <c r="AR857" s="133" t="s">
        <v>623</v>
      </c>
      <c r="AT857" s="133" t="s">
        <v>2422</v>
      </c>
      <c r="AU857" s="133" t="s">
        <v>76</v>
      </c>
      <c r="AY857" s="13" t="s">
        <v>112</v>
      </c>
      <c r="BE857" s="134">
        <f>IF(N857="základní",J857,0)</f>
        <v>376000</v>
      </c>
      <c r="BF857" s="134">
        <f>IF(N857="snížená",J857,0)</f>
        <v>0</v>
      </c>
      <c r="BG857" s="134">
        <f>IF(N857="zákl. přenesená",J857,0)</f>
        <v>0</v>
      </c>
      <c r="BH857" s="134">
        <f>IF(N857="sníž. přenesená",J857,0)</f>
        <v>0</v>
      </c>
      <c r="BI857" s="134">
        <f>IF(N857="nulová",J857,0)</f>
        <v>0</v>
      </c>
      <c r="BJ857" s="13" t="s">
        <v>76</v>
      </c>
      <c r="BK857" s="134">
        <f>ROUND(I857*H857,2)</f>
        <v>376000</v>
      </c>
      <c r="BL857" s="13" t="s">
        <v>623</v>
      </c>
      <c r="BM857" s="133" t="s">
        <v>3004</v>
      </c>
    </row>
    <row r="858" spans="2:65" s="1" customFormat="1" ht="48.75">
      <c r="B858" s="25"/>
      <c r="D858" s="135" t="s">
        <v>2377</v>
      </c>
      <c r="F858" s="136" t="s">
        <v>2992</v>
      </c>
      <c r="H858" s="142">
        <v>0</v>
      </c>
      <c r="L858" s="25"/>
      <c r="M858" s="137"/>
      <c r="T858" s="48"/>
      <c r="AT858" s="13" t="s">
        <v>2377</v>
      </c>
      <c r="AU858" s="13" t="s">
        <v>76</v>
      </c>
    </row>
    <row r="859" spans="2:65" s="1" customFormat="1" ht="49.15" customHeight="1">
      <c r="B859" s="122"/>
      <c r="C859" s="138" t="s">
        <v>3005</v>
      </c>
      <c r="D859" s="138" t="s">
        <v>2422</v>
      </c>
      <c r="E859" s="139" t="s">
        <v>3006</v>
      </c>
      <c r="F859" s="140" t="s">
        <v>3007</v>
      </c>
      <c r="G859" s="141" t="s">
        <v>133</v>
      </c>
      <c r="H859" s="142">
        <v>10</v>
      </c>
      <c r="I859" s="143">
        <v>26100</v>
      </c>
      <c r="J859" s="143">
        <f>ROUND(I859*H859,2)</f>
        <v>261000</v>
      </c>
      <c r="K859" s="140" t="s">
        <v>117</v>
      </c>
      <c r="L859" s="144"/>
      <c r="M859" s="145" t="s">
        <v>1</v>
      </c>
      <c r="N859" s="146" t="s">
        <v>34</v>
      </c>
      <c r="O859" s="131">
        <v>0</v>
      </c>
      <c r="P859" s="131">
        <f>O859*H859</f>
        <v>0</v>
      </c>
      <c r="Q859" s="131">
        <v>0</v>
      </c>
      <c r="R859" s="131">
        <f>Q859*H859</f>
        <v>0</v>
      </c>
      <c r="S859" s="131">
        <v>0</v>
      </c>
      <c r="T859" s="132">
        <f>S859*H859</f>
        <v>0</v>
      </c>
      <c r="AR859" s="133" t="s">
        <v>623</v>
      </c>
      <c r="AT859" s="133" t="s">
        <v>2422</v>
      </c>
      <c r="AU859" s="133" t="s">
        <v>76</v>
      </c>
      <c r="AY859" s="13" t="s">
        <v>112</v>
      </c>
      <c r="BE859" s="134">
        <f>IF(N859="základní",J859,0)</f>
        <v>261000</v>
      </c>
      <c r="BF859" s="134">
        <f>IF(N859="snížená",J859,0)</f>
        <v>0</v>
      </c>
      <c r="BG859" s="134">
        <f>IF(N859="zákl. přenesená",J859,0)</f>
        <v>0</v>
      </c>
      <c r="BH859" s="134">
        <f>IF(N859="sníž. přenesená",J859,0)</f>
        <v>0</v>
      </c>
      <c r="BI859" s="134">
        <f>IF(N859="nulová",J859,0)</f>
        <v>0</v>
      </c>
      <c r="BJ859" s="13" t="s">
        <v>76</v>
      </c>
      <c r="BK859" s="134">
        <f>ROUND(I859*H859,2)</f>
        <v>261000</v>
      </c>
      <c r="BL859" s="13" t="s">
        <v>623</v>
      </c>
      <c r="BM859" s="133" t="s">
        <v>3008</v>
      </c>
    </row>
    <row r="860" spans="2:65" s="1" customFormat="1" ht="48.75">
      <c r="B860" s="25"/>
      <c r="D860" s="135" t="s">
        <v>2377</v>
      </c>
      <c r="F860" s="136" t="s">
        <v>2992</v>
      </c>
      <c r="H860" s="142">
        <v>0</v>
      </c>
      <c r="L860" s="25"/>
      <c r="M860" s="137"/>
      <c r="T860" s="48"/>
      <c r="AT860" s="13" t="s">
        <v>2377</v>
      </c>
      <c r="AU860" s="13" t="s">
        <v>76</v>
      </c>
    </row>
    <row r="861" spans="2:65" s="1" customFormat="1" ht="49.15" customHeight="1">
      <c r="B861" s="122"/>
      <c r="C861" s="138" t="s">
        <v>3009</v>
      </c>
      <c r="D861" s="138" t="s">
        <v>2422</v>
      </c>
      <c r="E861" s="139" t="s">
        <v>3010</v>
      </c>
      <c r="F861" s="140" t="s">
        <v>3011</v>
      </c>
      <c r="G861" s="141" t="s">
        <v>133</v>
      </c>
      <c r="H861" s="142">
        <v>2</v>
      </c>
      <c r="I861" s="143">
        <v>34700</v>
      </c>
      <c r="J861" s="143">
        <f>ROUND(I861*H861,2)</f>
        <v>69400</v>
      </c>
      <c r="K861" s="140" t="s">
        <v>117</v>
      </c>
      <c r="L861" s="144"/>
      <c r="M861" s="145" t="s">
        <v>1</v>
      </c>
      <c r="N861" s="146" t="s">
        <v>34</v>
      </c>
      <c r="O861" s="131">
        <v>0</v>
      </c>
      <c r="P861" s="131">
        <f>O861*H861</f>
        <v>0</v>
      </c>
      <c r="Q861" s="131">
        <v>0</v>
      </c>
      <c r="R861" s="131">
        <f>Q861*H861</f>
        <v>0</v>
      </c>
      <c r="S861" s="131">
        <v>0</v>
      </c>
      <c r="T861" s="132">
        <f>S861*H861</f>
        <v>0</v>
      </c>
      <c r="AR861" s="133" t="s">
        <v>623</v>
      </c>
      <c r="AT861" s="133" t="s">
        <v>2422</v>
      </c>
      <c r="AU861" s="133" t="s">
        <v>76</v>
      </c>
      <c r="AY861" s="13" t="s">
        <v>112</v>
      </c>
      <c r="BE861" s="134">
        <f>IF(N861="základní",J861,0)</f>
        <v>69400</v>
      </c>
      <c r="BF861" s="134">
        <f>IF(N861="snížená",J861,0)</f>
        <v>0</v>
      </c>
      <c r="BG861" s="134">
        <f>IF(N861="zákl. přenesená",J861,0)</f>
        <v>0</v>
      </c>
      <c r="BH861" s="134">
        <f>IF(N861="sníž. přenesená",J861,0)</f>
        <v>0</v>
      </c>
      <c r="BI861" s="134">
        <f>IF(N861="nulová",J861,0)</f>
        <v>0</v>
      </c>
      <c r="BJ861" s="13" t="s">
        <v>76</v>
      </c>
      <c r="BK861" s="134">
        <f>ROUND(I861*H861,2)</f>
        <v>69400</v>
      </c>
      <c r="BL861" s="13" t="s">
        <v>623</v>
      </c>
      <c r="BM861" s="133" t="s">
        <v>3012</v>
      </c>
    </row>
    <row r="862" spans="2:65" s="1" customFormat="1" ht="48.75">
      <c r="B862" s="25"/>
      <c r="D862" s="135" t="s">
        <v>2377</v>
      </c>
      <c r="F862" s="136" t="s">
        <v>2992</v>
      </c>
      <c r="H862" s="142">
        <v>0</v>
      </c>
      <c r="L862" s="25"/>
      <c r="M862" s="137"/>
      <c r="T862" s="48"/>
      <c r="AT862" s="13" t="s">
        <v>2377</v>
      </c>
      <c r="AU862" s="13" t="s">
        <v>76</v>
      </c>
    </row>
    <row r="863" spans="2:65" s="1" customFormat="1" ht="24.2" customHeight="1">
      <c r="B863" s="122"/>
      <c r="C863" s="138" t="s">
        <v>3013</v>
      </c>
      <c r="D863" s="138" t="s">
        <v>2422</v>
      </c>
      <c r="E863" s="139" t="s">
        <v>3014</v>
      </c>
      <c r="F863" s="140" t="s">
        <v>3015</v>
      </c>
      <c r="G863" s="141" t="s">
        <v>133</v>
      </c>
      <c r="H863" s="142">
        <v>4</v>
      </c>
      <c r="I863" s="143">
        <v>1990</v>
      </c>
      <c r="J863" s="143">
        <f t="shared" ref="J863:J926" si="150">ROUND(I863*H863,2)</f>
        <v>7960</v>
      </c>
      <c r="K863" s="140" t="s">
        <v>117</v>
      </c>
      <c r="L863" s="144"/>
      <c r="M863" s="145" t="s">
        <v>1</v>
      </c>
      <c r="N863" s="146" t="s">
        <v>34</v>
      </c>
      <c r="O863" s="131">
        <v>0</v>
      </c>
      <c r="P863" s="131">
        <f t="shared" ref="P863:P926" si="151">O863*H863</f>
        <v>0</v>
      </c>
      <c r="Q863" s="131">
        <v>0</v>
      </c>
      <c r="R863" s="131">
        <f t="shared" ref="R863:R926" si="152">Q863*H863</f>
        <v>0</v>
      </c>
      <c r="S863" s="131">
        <v>0</v>
      </c>
      <c r="T863" s="132">
        <f t="shared" ref="T863:T926" si="153">S863*H863</f>
        <v>0</v>
      </c>
      <c r="AR863" s="133" t="s">
        <v>623</v>
      </c>
      <c r="AT863" s="133" t="s">
        <v>2422</v>
      </c>
      <c r="AU863" s="133" t="s">
        <v>76</v>
      </c>
      <c r="AY863" s="13" t="s">
        <v>112</v>
      </c>
      <c r="BE863" s="134">
        <f t="shared" ref="BE863:BE926" si="154">IF(N863="základní",J863,0)</f>
        <v>7960</v>
      </c>
      <c r="BF863" s="134">
        <f t="shared" ref="BF863:BF926" si="155">IF(N863="snížená",J863,0)</f>
        <v>0</v>
      </c>
      <c r="BG863" s="134">
        <f t="shared" ref="BG863:BG926" si="156">IF(N863="zákl. přenesená",J863,0)</f>
        <v>0</v>
      </c>
      <c r="BH863" s="134">
        <f t="shared" ref="BH863:BH926" si="157">IF(N863="sníž. přenesená",J863,0)</f>
        <v>0</v>
      </c>
      <c r="BI863" s="134">
        <f t="shared" ref="BI863:BI926" si="158">IF(N863="nulová",J863,0)</f>
        <v>0</v>
      </c>
      <c r="BJ863" s="13" t="s">
        <v>76</v>
      </c>
      <c r="BK863" s="134">
        <f t="shared" ref="BK863:BK926" si="159">ROUND(I863*H863,2)</f>
        <v>7960</v>
      </c>
      <c r="BL863" s="13" t="s">
        <v>623</v>
      </c>
      <c r="BM863" s="133" t="s">
        <v>3016</v>
      </c>
    </row>
    <row r="864" spans="2:65" s="1" customFormat="1" ht="33" customHeight="1">
      <c r="B864" s="122"/>
      <c r="C864" s="138" t="s">
        <v>3017</v>
      </c>
      <c r="D864" s="138" t="s">
        <v>2422</v>
      </c>
      <c r="E864" s="139" t="s">
        <v>3018</v>
      </c>
      <c r="F864" s="140" t="s">
        <v>3019</v>
      </c>
      <c r="G864" s="141" t="s">
        <v>133</v>
      </c>
      <c r="H864" s="142">
        <v>2</v>
      </c>
      <c r="I864" s="143">
        <v>19000</v>
      </c>
      <c r="J864" s="143">
        <f t="shared" si="150"/>
        <v>38000</v>
      </c>
      <c r="K864" s="140" t="s">
        <v>117</v>
      </c>
      <c r="L864" s="144"/>
      <c r="M864" s="145" t="s">
        <v>1</v>
      </c>
      <c r="N864" s="146" t="s">
        <v>34</v>
      </c>
      <c r="O864" s="131">
        <v>0</v>
      </c>
      <c r="P864" s="131">
        <f t="shared" si="151"/>
        <v>0</v>
      </c>
      <c r="Q864" s="131">
        <v>0</v>
      </c>
      <c r="R864" s="131">
        <f t="shared" si="152"/>
        <v>0</v>
      </c>
      <c r="S864" s="131">
        <v>0</v>
      </c>
      <c r="T864" s="132">
        <f t="shared" si="153"/>
        <v>0</v>
      </c>
      <c r="AR864" s="133" t="s">
        <v>623</v>
      </c>
      <c r="AT864" s="133" t="s">
        <v>2422</v>
      </c>
      <c r="AU864" s="133" t="s">
        <v>76</v>
      </c>
      <c r="AY864" s="13" t="s">
        <v>112</v>
      </c>
      <c r="BE864" s="134">
        <f t="shared" si="154"/>
        <v>38000</v>
      </c>
      <c r="BF864" s="134">
        <f t="shared" si="155"/>
        <v>0</v>
      </c>
      <c r="BG864" s="134">
        <f t="shared" si="156"/>
        <v>0</v>
      </c>
      <c r="BH864" s="134">
        <f t="shared" si="157"/>
        <v>0</v>
      </c>
      <c r="BI864" s="134">
        <f t="shared" si="158"/>
        <v>0</v>
      </c>
      <c r="BJ864" s="13" t="s">
        <v>76</v>
      </c>
      <c r="BK864" s="134">
        <f t="shared" si="159"/>
        <v>38000</v>
      </c>
      <c r="BL864" s="13" t="s">
        <v>623</v>
      </c>
      <c r="BM864" s="133" t="s">
        <v>3020</v>
      </c>
    </row>
    <row r="865" spans="2:65" s="1" customFormat="1" ht="33" customHeight="1">
      <c r="B865" s="122"/>
      <c r="C865" s="138" t="s">
        <v>3021</v>
      </c>
      <c r="D865" s="138" t="s">
        <v>2422</v>
      </c>
      <c r="E865" s="139" t="s">
        <v>3022</v>
      </c>
      <c r="F865" s="140" t="s">
        <v>3023</v>
      </c>
      <c r="G865" s="141" t="s">
        <v>133</v>
      </c>
      <c r="H865" s="142">
        <v>50</v>
      </c>
      <c r="I865" s="143">
        <v>2000</v>
      </c>
      <c r="J865" s="143">
        <f t="shared" si="150"/>
        <v>100000</v>
      </c>
      <c r="K865" s="140" t="s">
        <v>117</v>
      </c>
      <c r="L865" s="144"/>
      <c r="M865" s="145" t="s">
        <v>1</v>
      </c>
      <c r="N865" s="146" t="s">
        <v>34</v>
      </c>
      <c r="O865" s="131">
        <v>0</v>
      </c>
      <c r="P865" s="131">
        <f t="shared" si="151"/>
        <v>0</v>
      </c>
      <c r="Q865" s="131">
        <v>0</v>
      </c>
      <c r="R865" s="131">
        <f t="shared" si="152"/>
        <v>0</v>
      </c>
      <c r="S865" s="131">
        <v>0</v>
      </c>
      <c r="T865" s="132">
        <f t="shared" si="153"/>
        <v>0</v>
      </c>
      <c r="AR865" s="133" t="s">
        <v>623</v>
      </c>
      <c r="AT865" s="133" t="s">
        <v>2422</v>
      </c>
      <c r="AU865" s="133" t="s">
        <v>76</v>
      </c>
      <c r="AY865" s="13" t="s">
        <v>112</v>
      </c>
      <c r="BE865" s="134">
        <f t="shared" si="154"/>
        <v>100000</v>
      </c>
      <c r="BF865" s="134">
        <f t="shared" si="155"/>
        <v>0</v>
      </c>
      <c r="BG865" s="134">
        <f t="shared" si="156"/>
        <v>0</v>
      </c>
      <c r="BH865" s="134">
        <f t="shared" si="157"/>
        <v>0</v>
      </c>
      <c r="BI865" s="134">
        <f t="shared" si="158"/>
        <v>0</v>
      </c>
      <c r="BJ865" s="13" t="s">
        <v>76</v>
      </c>
      <c r="BK865" s="134">
        <f t="shared" si="159"/>
        <v>100000</v>
      </c>
      <c r="BL865" s="13" t="s">
        <v>623</v>
      </c>
      <c r="BM865" s="133" t="s">
        <v>3024</v>
      </c>
    </row>
    <row r="866" spans="2:65" s="1" customFormat="1" ht="24.2" customHeight="1">
      <c r="B866" s="122"/>
      <c r="C866" s="138" t="s">
        <v>3025</v>
      </c>
      <c r="D866" s="138" t="s">
        <v>2422</v>
      </c>
      <c r="E866" s="139" t="s">
        <v>3026</v>
      </c>
      <c r="F866" s="140" t="s">
        <v>3027</v>
      </c>
      <c r="G866" s="141" t="s">
        <v>133</v>
      </c>
      <c r="H866" s="142">
        <v>2</v>
      </c>
      <c r="I866" s="143">
        <v>200100</v>
      </c>
      <c r="J866" s="143">
        <f t="shared" si="150"/>
        <v>400200</v>
      </c>
      <c r="K866" s="140" t="s">
        <v>117</v>
      </c>
      <c r="L866" s="144"/>
      <c r="M866" s="145" t="s">
        <v>1</v>
      </c>
      <c r="N866" s="146" t="s">
        <v>34</v>
      </c>
      <c r="O866" s="131">
        <v>0</v>
      </c>
      <c r="P866" s="131">
        <f t="shared" si="151"/>
        <v>0</v>
      </c>
      <c r="Q866" s="131">
        <v>0</v>
      </c>
      <c r="R866" s="131">
        <f t="shared" si="152"/>
        <v>0</v>
      </c>
      <c r="S866" s="131">
        <v>0</v>
      </c>
      <c r="T866" s="132">
        <f t="shared" si="153"/>
        <v>0</v>
      </c>
      <c r="AR866" s="133" t="s">
        <v>623</v>
      </c>
      <c r="AT866" s="133" t="s">
        <v>2422</v>
      </c>
      <c r="AU866" s="133" t="s">
        <v>76</v>
      </c>
      <c r="AY866" s="13" t="s">
        <v>112</v>
      </c>
      <c r="BE866" s="134">
        <f t="shared" si="154"/>
        <v>400200</v>
      </c>
      <c r="BF866" s="134">
        <f t="shared" si="155"/>
        <v>0</v>
      </c>
      <c r="BG866" s="134">
        <f t="shared" si="156"/>
        <v>0</v>
      </c>
      <c r="BH866" s="134">
        <f t="shared" si="157"/>
        <v>0</v>
      </c>
      <c r="BI866" s="134">
        <f t="shared" si="158"/>
        <v>0</v>
      </c>
      <c r="BJ866" s="13" t="s">
        <v>76</v>
      </c>
      <c r="BK866" s="134">
        <f t="shared" si="159"/>
        <v>400200</v>
      </c>
      <c r="BL866" s="13" t="s">
        <v>623</v>
      </c>
      <c r="BM866" s="133" t="s">
        <v>3028</v>
      </c>
    </row>
    <row r="867" spans="2:65" s="1" customFormat="1" ht="24.2" customHeight="1">
      <c r="B867" s="122"/>
      <c r="C867" s="138" t="s">
        <v>3029</v>
      </c>
      <c r="D867" s="138" t="s">
        <v>2422</v>
      </c>
      <c r="E867" s="139" t="s">
        <v>3030</v>
      </c>
      <c r="F867" s="140" t="s">
        <v>3031</v>
      </c>
      <c r="G867" s="141" t="s">
        <v>133</v>
      </c>
      <c r="H867" s="142">
        <v>2</v>
      </c>
      <c r="I867" s="143">
        <v>7460</v>
      </c>
      <c r="J867" s="143">
        <f t="shared" si="150"/>
        <v>14920</v>
      </c>
      <c r="K867" s="140" t="s">
        <v>117</v>
      </c>
      <c r="L867" s="144"/>
      <c r="M867" s="145" t="s">
        <v>1</v>
      </c>
      <c r="N867" s="146" t="s">
        <v>34</v>
      </c>
      <c r="O867" s="131">
        <v>0</v>
      </c>
      <c r="P867" s="131">
        <f t="shared" si="151"/>
        <v>0</v>
      </c>
      <c r="Q867" s="131">
        <v>0</v>
      </c>
      <c r="R867" s="131">
        <f t="shared" si="152"/>
        <v>0</v>
      </c>
      <c r="S867" s="131">
        <v>0</v>
      </c>
      <c r="T867" s="132">
        <f t="shared" si="153"/>
        <v>0</v>
      </c>
      <c r="AR867" s="133" t="s">
        <v>623</v>
      </c>
      <c r="AT867" s="133" t="s">
        <v>2422</v>
      </c>
      <c r="AU867" s="133" t="s">
        <v>76</v>
      </c>
      <c r="AY867" s="13" t="s">
        <v>112</v>
      </c>
      <c r="BE867" s="134">
        <f t="shared" si="154"/>
        <v>14920</v>
      </c>
      <c r="BF867" s="134">
        <f t="shared" si="155"/>
        <v>0</v>
      </c>
      <c r="BG867" s="134">
        <f t="shared" si="156"/>
        <v>0</v>
      </c>
      <c r="BH867" s="134">
        <f t="shared" si="157"/>
        <v>0</v>
      </c>
      <c r="BI867" s="134">
        <f t="shared" si="158"/>
        <v>0</v>
      </c>
      <c r="BJ867" s="13" t="s">
        <v>76</v>
      </c>
      <c r="BK867" s="134">
        <f t="shared" si="159"/>
        <v>14920</v>
      </c>
      <c r="BL867" s="13" t="s">
        <v>623</v>
      </c>
      <c r="BM867" s="133" t="s">
        <v>3032</v>
      </c>
    </row>
    <row r="868" spans="2:65" s="1" customFormat="1" ht="24.2" customHeight="1">
      <c r="B868" s="122"/>
      <c r="C868" s="138" t="s">
        <v>3033</v>
      </c>
      <c r="D868" s="138" t="s">
        <v>2422</v>
      </c>
      <c r="E868" s="139" t="s">
        <v>3034</v>
      </c>
      <c r="F868" s="140" t="s">
        <v>3035</v>
      </c>
      <c r="G868" s="141" t="s">
        <v>133</v>
      </c>
      <c r="H868" s="142">
        <v>2</v>
      </c>
      <c r="I868" s="143">
        <v>10400</v>
      </c>
      <c r="J868" s="143">
        <f t="shared" si="150"/>
        <v>20800</v>
      </c>
      <c r="K868" s="140" t="s">
        <v>117</v>
      </c>
      <c r="L868" s="144"/>
      <c r="M868" s="145" t="s">
        <v>1</v>
      </c>
      <c r="N868" s="146" t="s">
        <v>34</v>
      </c>
      <c r="O868" s="131">
        <v>0</v>
      </c>
      <c r="P868" s="131">
        <f t="shared" si="151"/>
        <v>0</v>
      </c>
      <c r="Q868" s="131">
        <v>0</v>
      </c>
      <c r="R868" s="131">
        <f t="shared" si="152"/>
        <v>0</v>
      </c>
      <c r="S868" s="131">
        <v>0</v>
      </c>
      <c r="T868" s="132">
        <f t="shared" si="153"/>
        <v>0</v>
      </c>
      <c r="AR868" s="133" t="s">
        <v>623</v>
      </c>
      <c r="AT868" s="133" t="s">
        <v>2422</v>
      </c>
      <c r="AU868" s="133" t="s">
        <v>76</v>
      </c>
      <c r="AY868" s="13" t="s">
        <v>112</v>
      </c>
      <c r="BE868" s="134">
        <f t="shared" si="154"/>
        <v>20800</v>
      </c>
      <c r="BF868" s="134">
        <f t="shared" si="155"/>
        <v>0</v>
      </c>
      <c r="BG868" s="134">
        <f t="shared" si="156"/>
        <v>0</v>
      </c>
      <c r="BH868" s="134">
        <f t="shared" si="157"/>
        <v>0</v>
      </c>
      <c r="BI868" s="134">
        <f t="shared" si="158"/>
        <v>0</v>
      </c>
      <c r="BJ868" s="13" t="s">
        <v>76</v>
      </c>
      <c r="BK868" s="134">
        <f t="shared" si="159"/>
        <v>20800</v>
      </c>
      <c r="BL868" s="13" t="s">
        <v>623</v>
      </c>
      <c r="BM868" s="133" t="s">
        <v>3036</v>
      </c>
    </row>
    <row r="869" spans="2:65" s="1" customFormat="1" ht="24.2" customHeight="1">
      <c r="B869" s="122"/>
      <c r="C869" s="138" t="s">
        <v>3037</v>
      </c>
      <c r="D869" s="138" t="s">
        <v>2422</v>
      </c>
      <c r="E869" s="139" t="s">
        <v>3038</v>
      </c>
      <c r="F869" s="140" t="s">
        <v>3039</v>
      </c>
      <c r="G869" s="141" t="s">
        <v>133</v>
      </c>
      <c r="H869" s="142">
        <v>2</v>
      </c>
      <c r="I869" s="143">
        <v>5780</v>
      </c>
      <c r="J869" s="143">
        <f t="shared" si="150"/>
        <v>11560</v>
      </c>
      <c r="K869" s="140" t="s">
        <v>117</v>
      </c>
      <c r="L869" s="144"/>
      <c r="M869" s="145" t="s">
        <v>1</v>
      </c>
      <c r="N869" s="146" t="s">
        <v>34</v>
      </c>
      <c r="O869" s="131">
        <v>0</v>
      </c>
      <c r="P869" s="131">
        <f t="shared" si="151"/>
        <v>0</v>
      </c>
      <c r="Q869" s="131">
        <v>0</v>
      </c>
      <c r="R869" s="131">
        <f t="shared" si="152"/>
        <v>0</v>
      </c>
      <c r="S869" s="131">
        <v>0</v>
      </c>
      <c r="T869" s="132">
        <f t="shared" si="153"/>
        <v>0</v>
      </c>
      <c r="AR869" s="133" t="s">
        <v>623</v>
      </c>
      <c r="AT869" s="133" t="s">
        <v>2422</v>
      </c>
      <c r="AU869" s="133" t="s">
        <v>76</v>
      </c>
      <c r="AY869" s="13" t="s">
        <v>112</v>
      </c>
      <c r="BE869" s="134">
        <f t="shared" si="154"/>
        <v>11560</v>
      </c>
      <c r="BF869" s="134">
        <f t="shared" si="155"/>
        <v>0</v>
      </c>
      <c r="BG869" s="134">
        <f t="shared" si="156"/>
        <v>0</v>
      </c>
      <c r="BH869" s="134">
        <f t="shared" si="157"/>
        <v>0</v>
      </c>
      <c r="BI869" s="134">
        <f t="shared" si="158"/>
        <v>0</v>
      </c>
      <c r="BJ869" s="13" t="s">
        <v>76</v>
      </c>
      <c r="BK869" s="134">
        <f t="shared" si="159"/>
        <v>11560</v>
      </c>
      <c r="BL869" s="13" t="s">
        <v>623</v>
      </c>
      <c r="BM869" s="133" t="s">
        <v>3040</v>
      </c>
    </row>
    <row r="870" spans="2:65" s="1" customFormat="1" ht="24.2" customHeight="1">
      <c r="B870" s="122"/>
      <c r="C870" s="138" t="s">
        <v>3041</v>
      </c>
      <c r="D870" s="138" t="s">
        <v>2422</v>
      </c>
      <c r="E870" s="139" t="s">
        <v>3042</v>
      </c>
      <c r="F870" s="140" t="s">
        <v>3043</v>
      </c>
      <c r="G870" s="141" t="s">
        <v>133</v>
      </c>
      <c r="H870" s="142">
        <v>2</v>
      </c>
      <c r="I870" s="143">
        <v>3680</v>
      </c>
      <c r="J870" s="143">
        <f t="shared" si="150"/>
        <v>7360</v>
      </c>
      <c r="K870" s="140" t="s">
        <v>117</v>
      </c>
      <c r="L870" s="144"/>
      <c r="M870" s="145" t="s">
        <v>1</v>
      </c>
      <c r="N870" s="146" t="s">
        <v>34</v>
      </c>
      <c r="O870" s="131">
        <v>0</v>
      </c>
      <c r="P870" s="131">
        <f t="shared" si="151"/>
        <v>0</v>
      </c>
      <c r="Q870" s="131">
        <v>0</v>
      </c>
      <c r="R870" s="131">
        <f t="shared" si="152"/>
        <v>0</v>
      </c>
      <c r="S870" s="131">
        <v>0</v>
      </c>
      <c r="T870" s="132">
        <f t="shared" si="153"/>
        <v>0</v>
      </c>
      <c r="AR870" s="133" t="s">
        <v>623</v>
      </c>
      <c r="AT870" s="133" t="s">
        <v>2422</v>
      </c>
      <c r="AU870" s="133" t="s">
        <v>76</v>
      </c>
      <c r="AY870" s="13" t="s">
        <v>112</v>
      </c>
      <c r="BE870" s="134">
        <f t="shared" si="154"/>
        <v>7360</v>
      </c>
      <c r="BF870" s="134">
        <f t="shared" si="155"/>
        <v>0</v>
      </c>
      <c r="BG870" s="134">
        <f t="shared" si="156"/>
        <v>0</v>
      </c>
      <c r="BH870" s="134">
        <f t="shared" si="157"/>
        <v>0</v>
      </c>
      <c r="BI870" s="134">
        <f t="shared" si="158"/>
        <v>0</v>
      </c>
      <c r="BJ870" s="13" t="s">
        <v>76</v>
      </c>
      <c r="BK870" s="134">
        <f t="shared" si="159"/>
        <v>7360</v>
      </c>
      <c r="BL870" s="13" t="s">
        <v>623</v>
      </c>
      <c r="BM870" s="133" t="s">
        <v>3044</v>
      </c>
    </row>
    <row r="871" spans="2:65" s="1" customFormat="1" ht="24.2" customHeight="1">
      <c r="B871" s="122"/>
      <c r="C871" s="138" t="s">
        <v>3045</v>
      </c>
      <c r="D871" s="138" t="s">
        <v>2422</v>
      </c>
      <c r="E871" s="139" t="s">
        <v>3046</v>
      </c>
      <c r="F871" s="140" t="s">
        <v>3047</v>
      </c>
      <c r="G871" s="141" t="s">
        <v>133</v>
      </c>
      <c r="H871" s="142">
        <v>2</v>
      </c>
      <c r="I871" s="143">
        <v>5880</v>
      </c>
      <c r="J871" s="143">
        <f t="shared" si="150"/>
        <v>11760</v>
      </c>
      <c r="K871" s="140" t="s">
        <v>117</v>
      </c>
      <c r="L871" s="144"/>
      <c r="M871" s="145" t="s">
        <v>1</v>
      </c>
      <c r="N871" s="146" t="s">
        <v>34</v>
      </c>
      <c r="O871" s="131">
        <v>0</v>
      </c>
      <c r="P871" s="131">
        <f t="shared" si="151"/>
        <v>0</v>
      </c>
      <c r="Q871" s="131">
        <v>0</v>
      </c>
      <c r="R871" s="131">
        <f t="shared" si="152"/>
        <v>0</v>
      </c>
      <c r="S871" s="131">
        <v>0</v>
      </c>
      <c r="T871" s="132">
        <f t="shared" si="153"/>
        <v>0</v>
      </c>
      <c r="AR871" s="133" t="s">
        <v>623</v>
      </c>
      <c r="AT871" s="133" t="s">
        <v>2422</v>
      </c>
      <c r="AU871" s="133" t="s">
        <v>76</v>
      </c>
      <c r="AY871" s="13" t="s">
        <v>112</v>
      </c>
      <c r="BE871" s="134">
        <f t="shared" si="154"/>
        <v>11760</v>
      </c>
      <c r="BF871" s="134">
        <f t="shared" si="155"/>
        <v>0</v>
      </c>
      <c r="BG871" s="134">
        <f t="shared" si="156"/>
        <v>0</v>
      </c>
      <c r="BH871" s="134">
        <f t="shared" si="157"/>
        <v>0</v>
      </c>
      <c r="BI871" s="134">
        <f t="shared" si="158"/>
        <v>0</v>
      </c>
      <c r="BJ871" s="13" t="s">
        <v>76</v>
      </c>
      <c r="BK871" s="134">
        <f t="shared" si="159"/>
        <v>11760</v>
      </c>
      <c r="BL871" s="13" t="s">
        <v>623</v>
      </c>
      <c r="BM871" s="133" t="s">
        <v>3048</v>
      </c>
    </row>
    <row r="872" spans="2:65" s="1" customFormat="1" ht="24.2" customHeight="1">
      <c r="B872" s="122"/>
      <c r="C872" s="138" t="s">
        <v>3049</v>
      </c>
      <c r="D872" s="138" t="s">
        <v>2422</v>
      </c>
      <c r="E872" s="139" t="s">
        <v>3050</v>
      </c>
      <c r="F872" s="140" t="s">
        <v>3051</v>
      </c>
      <c r="G872" s="141" t="s">
        <v>133</v>
      </c>
      <c r="H872" s="142">
        <v>2</v>
      </c>
      <c r="I872" s="143">
        <v>3780</v>
      </c>
      <c r="J872" s="143">
        <f t="shared" si="150"/>
        <v>7560</v>
      </c>
      <c r="K872" s="140" t="s">
        <v>117</v>
      </c>
      <c r="L872" s="144"/>
      <c r="M872" s="145" t="s">
        <v>1</v>
      </c>
      <c r="N872" s="146" t="s">
        <v>34</v>
      </c>
      <c r="O872" s="131">
        <v>0</v>
      </c>
      <c r="P872" s="131">
        <f t="shared" si="151"/>
        <v>0</v>
      </c>
      <c r="Q872" s="131">
        <v>0</v>
      </c>
      <c r="R872" s="131">
        <f t="shared" si="152"/>
        <v>0</v>
      </c>
      <c r="S872" s="131">
        <v>0</v>
      </c>
      <c r="T872" s="132">
        <f t="shared" si="153"/>
        <v>0</v>
      </c>
      <c r="AR872" s="133" t="s">
        <v>623</v>
      </c>
      <c r="AT872" s="133" t="s">
        <v>2422</v>
      </c>
      <c r="AU872" s="133" t="s">
        <v>76</v>
      </c>
      <c r="AY872" s="13" t="s">
        <v>112</v>
      </c>
      <c r="BE872" s="134">
        <f t="shared" si="154"/>
        <v>7560</v>
      </c>
      <c r="BF872" s="134">
        <f t="shared" si="155"/>
        <v>0</v>
      </c>
      <c r="BG872" s="134">
        <f t="shared" si="156"/>
        <v>0</v>
      </c>
      <c r="BH872" s="134">
        <f t="shared" si="157"/>
        <v>0</v>
      </c>
      <c r="BI872" s="134">
        <f t="shared" si="158"/>
        <v>0</v>
      </c>
      <c r="BJ872" s="13" t="s">
        <v>76</v>
      </c>
      <c r="BK872" s="134">
        <f t="shared" si="159"/>
        <v>7560</v>
      </c>
      <c r="BL872" s="13" t="s">
        <v>623</v>
      </c>
      <c r="BM872" s="133" t="s">
        <v>3052</v>
      </c>
    </row>
    <row r="873" spans="2:65" s="1" customFormat="1" ht="24.2" customHeight="1">
      <c r="B873" s="122"/>
      <c r="C873" s="138" t="s">
        <v>3053</v>
      </c>
      <c r="D873" s="138" t="s">
        <v>2422</v>
      </c>
      <c r="E873" s="139" t="s">
        <v>3054</v>
      </c>
      <c r="F873" s="140" t="s">
        <v>3055</v>
      </c>
      <c r="G873" s="141" t="s">
        <v>133</v>
      </c>
      <c r="H873" s="142">
        <v>2</v>
      </c>
      <c r="I873" s="143">
        <v>2520</v>
      </c>
      <c r="J873" s="143">
        <f t="shared" si="150"/>
        <v>5040</v>
      </c>
      <c r="K873" s="140" t="s">
        <v>117</v>
      </c>
      <c r="L873" s="144"/>
      <c r="M873" s="145" t="s">
        <v>1</v>
      </c>
      <c r="N873" s="146" t="s">
        <v>34</v>
      </c>
      <c r="O873" s="131">
        <v>0</v>
      </c>
      <c r="P873" s="131">
        <f t="shared" si="151"/>
        <v>0</v>
      </c>
      <c r="Q873" s="131">
        <v>0</v>
      </c>
      <c r="R873" s="131">
        <f t="shared" si="152"/>
        <v>0</v>
      </c>
      <c r="S873" s="131">
        <v>0</v>
      </c>
      <c r="T873" s="132">
        <f t="shared" si="153"/>
        <v>0</v>
      </c>
      <c r="AR873" s="133" t="s">
        <v>623</v>
      </c>
      <c r="AT873" s="133" t="s">
        <v>2422</v>
      </c>
      <c r="AU873" s="133" t="s">
        <v>76</v>
      </c>
      <c r="AY873" s="13" t="s">
        <v>112</v>
      </c>
      <c r="BE873" s="134">
        <f t="shared" si="154"/>
        <v>5040</v>
      </c>
      <c r="BF873" s="134">
        <f t="shared" si="155"/>
        <v>0</v>
      </c>
      <c r="BG873" s="134">
        <f t="shared" si="156"/>
        <v>0</v>
      </c>
      <c r="BH873" s="134">
        <f t="shared" si="157"/>
        <v>0</v>
      </c>
      <c r="BI873" s="134">
        <f t="shared" si="158"/>
        <v>0</v>
      </c>
      <c r="BJ873" s="13" t="s">
        <v>76</v>
      </c>
      <c r="BK873" s="134">
        <f t="shared" si="159"/>
        <v>5040</v>
      </c>
      <c r="BL873" s="13" t="s">
        <v>623</v>
      </c>
      <c r="BM873" s="133" t="s">
        <v>3056</v>
      </c>
    </row>
    <row r="874" spans="2:65" s="1" customFormat="1" ht="24.2" customHeight="1">
      <c r="B874" s="122"/>
      <c r="C874" s="138" t="s">
        <v>3057</v>
      </c>
      <c r="D874" s="138" t="s">
        <v>2422</v>
      </c>
      <c r="E874" s="139" t="s">
        <v>3058</v>
      </c>
      <c r="F874" s="140" t="s">
        <v>3059</v>
      </c>
      <c r="G874" s="141" t="s">
        <v>133</v>
      </c>
      <c r="H874" s="142">
        <v>2</v>
      </c>
      <c r="I874" s="143">
        <v>8820</v>
      </c>
      <c r="J874" s="143">
        <f t="shared" si="150"/>
        <v>17640</v>
      </c>
      <c r="K874" s="140" t="s">
        <v>117</v>
      </c>
      <c r="L874" s="144"/>
      <c r="M874" s="145" t="s">
        <v>1</v>
      </c>
      <c r="N874" s="146" t="s">
        <v>34</v>
      </c>
      <c r="O874" s="131">
        <v>0</v>
      </c>
      <c r="P874" s="131">
        <f t="shared" si="151"/>
        <v>0</v>
      </c>
      <c r="Q874" s="131">
        <v>0</v>
      </c>
      <c r="R874" s="131">
        <f t="shared" si="152"/>
        <v>0</v>
      </c>
      <c r="S874" s="131">
        <v>0</v>
      </c>
      <c r="T874" s="132">
        <f t="shared" si="153"/>
        <v>0</v>
      </c>
      <c r="AR874" s="133" t="s">
        <v>623</v>
      </c>
      <c r="AT874" s="133" t="s">
        <v>2422</v>
      </c>
      <c r="AU874" s="133" t="s">
        <v>76</v>
      </c>
      <c r="AY874" s="13" t="s">
        <v>112</v>
      </c>
      <c r="BE874" s="134">
        <f t="shared" si="154"/>
        <v>17640</v>
      </c>
      <c r="BF874" s="134">
        <f t="shared" si="155"/>
        <v>0</v>
      </c>
      <c r="BG874" s="134">
        <f t="shared" si="156"/>
        <v>0</v>
      </c>
      <c r="BH874" s="134">
        <f t="shared" si="157"/>
        <v>0</v>
      </c>
      <c r="BI874" s="134">
        <f t="shared" si="158"/>
        <v>0</v>
      </c>
      <c r="BJ874" s="13" t="s">
        <v>76</v>
      </c>
      <c r="BK874" s="134">
        <f t="shared" si="159"/>
        <v>17640</v>
      </c>
      <c r="BL874" s="13" t="s">
        <v>623</v>
      </c>
      <c r="BM874" s="133" t="s">
        <v>3060</v>
      </c>
    </row>
    <row r="875" spans="2:65" s="1" customFormat="1" ht="24.2" customHeight="1">
      <c r="B875" s="122"/>
      <c r="C875" s="138" t="s">
        <v>3061</v>
      </c>
      <c r="D875" s="138" t="s">
        <v>2422</v>
      </c>
      <c r="E875" s="139" t="s">
        <v>3062</v>
      </c>
      <c r="F875" s="140" t="s">
        <v>3063</v>
      </c>
      <c r="G875" s="141" t="s">
        <v>133</v>
      </c>
      <c r="H875" s="142">
        <v>2</v>
      </c>
      <c r="I875" s="143">
        <v>28900</v>
      </c>
      <c r="J875" s="143">
        <f t="shared" si="150"/>
        <v>57800</v>
      </c>
      <c r="K875" s="140" t="s">
        <v>117</v>
      </c>
      <c r="L875" s="144"/>
      <c r="M875" s="145" t="s">
        <v>1</v>
      </c>
      <c r="N875" s="146" t="s">
        <v>34</v>
      </c>
      <c r="O875" s="131">
        <v>0</v>
      </c>
      <c r="P875" s="131">
        <f t="shared" si="151"/>
        <v>0</v>
      </c>
      <c r="Q875" s="131">
        <v>0</v>
      </c>
      <c r="R875" s="131">
        <f t="shared" si="152"/>
        <v>0</v>
      </c>
      <c r="S875" s="131">
        <v>0</v>
      </c>
      <c r="T875" s="132">
        <f t="shared" si="153"/>
        <v>0</v>
      </c>
      <c r="AR875" s="133" t="s">
        <v>623</v>
      </c>
      <c r="AT875" s="133" t="s">
        <v>2422</v>
      </c>
      <c r="AU875" s="133" t="s">
        <v>76</v>
      </c>
      <c r="AY875" s="13" t="s">
        <v>112</v>
      </c>
      <c r="BE875" s="134">
        <f t="shared" si="154"/>
        <v>57800</v>
      </c>
      <c r="BF875" s="134">
        <f t="shared" si="155"/>
        <v>0</v>
      </c>
      <c r="BG875" s="134">
        <f t="shared" si="156"/>
        <v>0</v>
      </c>
      <c r="BH875" s="134">
        <f t="shared" si="157"/>
        <v>0</v>
      </c>
      <c r="BI875" s="134">
        <f t="shared" si="158"/>
        <v>0</v>
      </c>
      <c r="BJ875" s="13" t="s">
        <v>76</v>
      </c>
      <c r="BK875" s="134">
        <f t="shared" si="159"/>
        <v>57800</v>
      </c>
      <c r="BL875" s="13" t="s">
        <v>623</v>
      </c>
      <c r="BM875" s="133" t="s">
        <v>3064</v>
      </c>
    </row>
    <row r="876" spans="2:65" s="1" customFormat="1" ht="24.2" customHeight="1">
      <c r="B876" s="122"/>
      <c r="C876" s="138" t="s">
        <v>3065</v>
      </c>
      <c r="D876" s="138" t="s">
        <v>2422</v>
      </c>
      <c r="E876" s="139" t="s">
        <v>3066</v>
      </c>
      <c r="F876" s="140" t="s">
        <v>3067</v>
      </c>
      <c r="G876" s="141" t="s">
        <v>133</v>
      </c>
      <c r="H876" s="142">
        <v>2</v>
      </c>
      <c r="I876" s="143">
        <v>16100</v>
      </c>
      <c r="J876" s="143">
        <f t="shared" si="150"/>
        <v>32200</v>
      </c>
      <c r="K876" s="140" t="s">
        <v>117</v>
      </c>
      <c r="L876" s="144"/>
      <c r="M876" s="145" t="s">
        <v>1</v>
      </c>
      <c r="N876" s="146" t="s">
        <v>34</v>
      </c>
      <c r="O876" s="131">
        <v>0</v>
      </c>
      <c r="P876" s="131">
        <f t="shared" si="151"/>
        <v>0</v>
      </c>
      <c r="Q876" s="131">
        <v>0</v>
      </c>
      <c r="R876" s="131">
        <f t="shared" si="152"/>
        <v>0</v>
      </c>
      <c r="S876" s="131">
        <v>0</v>
      </c>
      <c r="T876" s="132">
        <f t="shared" si="153"/>
        <v>0</v>
      </c>
      <c r="AR876" s="133" t="s">
        <v>623</v>
      </c>
      <c r="AT876" s="133" t="s">
        <v>2422</v>
      </c>
      <c r="AU876" s="133" t="s">
        <v>76</v>
      </c>
      <c r="AY876" s="13" t="s">
        <v>112</v>
      </c>
      <c r="BE876" s="134">
        <f t="shared" si="154"/>
        <v>32200</v>
      </c>
      <c r="BF876" s="134">
        <f t="shared" si="155"/>
        <v>0</v>
      </c>
      <c r="BG876" s="134">
        <f t="shared" si="156"/>
        <v>0</v>
      </c>
      <c r="BH876" s="134">
        <f t="shared" si="157"/>
        <v>0</v>
      </c>
      <c r="BI876" s="134">
        <f t="shared" si="158"/>
        <v>0</v>
      </c>
      <c r="BJ876" s="13" t="s">
        <v>76</v>
      </c>
      <c r="BK876" s="134">
        <f t="shared" si="159"/>
        <v>32200</v>
      </c>
      <c r="BL876" s="13" t="s">
        <v>623</v>
      </c>
      <c r="BM876" s="133" t="s">
        <v>3068</v>
      </c>
    </row>
    <row r="877" spans="2:65" s="1" customFormat="1" ht="24.2" customHeight="1">
      <c r="B877" s="122"/>
      <c r="C877" s="138" t="s">
        <v>3069</v>
      </c>
      <c r="D877" s="138" t="s">
        <v>2422</v>
      </c>
      <c r="E877" s="139" t="s">
        <v>3070</v>
      </c>
      <c r="F877" s="140" t="s">
        <v>3071</v>
      </c>
      <c r="G877" s="141" t="s">
        <v>133</v>
      </c>
      <c r="H877" s="142">
        <v>2</v>
      </c>
      <c r="I877" s="143">
        <v>2000</v>
      </c>
      <c r="J877" s="143">
        <f t="shared" si="150"/>
        <v>4000</v>
      </c>
      <c r="K877" s="140" t="s">
        <v>117</v>
      </c>
      <c r="L877" s="144"/>
      <c r="M877" s="145" t="s">
        <v>1</v>
      </c>
      <c r="N877" s="146" t="s">
        <v>34</v>
      </c>
      <c r="O877" s="131">
        <v>0</v>
      </c>
      <c r="P877" s="131">
        <f t="shared" si="151"/>
        <v>0</v>
      </c>
      <c r="Q877" s="131">
        <v>0</v>
      </c>
      <c r="R877" s="131">
        <f t="shared" si="152"/>
        <v>0</v>
      </c>
      <c r="S877" s="131">
        <v>0</v>
      </c>
      <c r="T877" s="132">
        <f t="shared" si="153"/>
        <v>0</v>
      </c>
      <c r="AR877" s="133" t="s">
        <v>623</v>
      </c>
      <c r="AT877" s="133" t="s">
        <v>2422</v>
      </c>
      <c r="AU877" s="133" t="s">
        <v>76</v>
      </c>
      <c r="AY877" s="13" t="s">
        <v>112</v>
      </c>
      <c r="BE877" s="134">
        <f t="shared" si="154"/>
        <v>4000</v>
      </c>
      <c r="BF877" s="134">
        <f t="shared" si="155"/>
        <v>0</v>
      </c>
      <c r="BG877" s="134">
        <f t="shared" si="156"/>
        <v>0</v>
      </c>
      <c r="BH877" s="134">
        <f t="shared" si="157"/>
        <v>0</v>
      </c>
      <c r="BI877" s="134">
        <f t="shared" si="158"/>
        <v>0</v>
      </c>
      <c r="BJ877" s="13" t="s">
        <v>76</v>
      </c>
      <c r="BK877" s="134">
        <f t="shared" si="159"/>
        <v>4000</v>
      </c>
      <c r="BL877" s="13" t="s">
        <v>623</v>
      </c>
      <c r="BM877" s="133" t="s">
        <v>3072</v>
      </c>
    </row>
    <row r="878" spans="2:65" s="1" customFormat="1" ht="33" customHeight="1">
      <c r="B878" s="122"/>
      <c r="C878" s="138" t="s">
        <v>3073</v>
      </c>
      <c r="D878" s="138" t="s">
        <v>2422</v>
      </c>
      <c r="E878" s="139" t="s">
        <v>3074</v>
      </c>
      <c r="F878" s="140" t="s">
        <v>3075</v>
      </c>
      <c r="G878" s="141" t="s">
        <v>133</v>
      </c>
      <c r="H878" s="142">
        <v>4</v>
      </c>
      <c r="I878" s="143">
        <v>30400</v>
      </c>
      <c r="J878" s="143">
        <f t="shared" si="150"/>
        <v>121600</v>
      </c>
      <c r="K878" s="140" t="s">
        <v>117</v>
      </c>
      <c r="L878" s="144"/>
      <c r="M878" s="145" t="s">
        <v>1</v>
      </c>
      <c r="N878" s="146" t="s">
        <v>34</v>
      </c>
      <c r="O878" s="131">
        <v>0</v>
      </c>
      <c r="P878" s="131">
        <f t="shared" si="151"/>
        <v>0</v>
      </c>
      <c r="Q878" s="131">
        <v>0</v>
      </c>
      <c r="R878" s="131">
        <f t="shared" si="152"/>
        <v>0</v>
      </c>
      <c r="S878" s="131">
        <v>0</v>
      </c>
      <c r="T878" s="132">
        <f t="shared" si="153"/>
        <v>0</v>
      </c>
      <c r="AR878" s="133" t="s">
        <v>623</v>
      </c>
      <c r="AT878" s="133" t="s">
        <v>2422</v>
      </c>
      <c r="AU878" s="133" t="s">
        <v>76</v>
      </c>
      <c r="AY878" s="13" t="s">
        <v>112</v>
      </c>
      <c r="BE878" s="134">
        <f t="shared" si="154"/>
        <v>121600</v>
      </c>
      <c r="BF878" s="134">
        <f t="shared" si="155"/>
        <v>0</v>
      </c>
      <c r="BG878" s="134">
        <f t="shared" si="156"/>
        <v>0</v>
      </c>
      <c r="BH878" s="134">
        <f t="shared" si="157"/>
        <v>0</v>
      </c>
      <c r="BI878" s="134">
        <f t="shared" si="158"/>
        <v>0</v>
      </c>
      <c r="BJ878" s="13" t="s">
        <v>76</v>
      </c>
      <c r="BK878" s="134">
        <f t="shared" si="159"/>
        <v>121600</v>
      </c>
      <c r="BL878" s="13" t="s">
        <v>623</v>
      </c>
      <c r="BM878" s="133" t="s">
        <v>3076</v>
      </c>
    </row>
    <row r="879" spans="2:65" s="1" customFormat="1" ht="37.9" customHeight="1">
      <c r="B879" s="122"/>
      <c r="C879" s="138" t="s">
        <v>3077</v>
      </c>
      <c r="D879" s="138" t="s">
        <v>2422</v>
      </c>
      <c r="E879" s="139" t="s">
        <v>3078</v>
      </c>
      <c r="F879" s="140" t="s">
        <v>3079</v>
      </c>
      <c r="G879" s="141" t="s">
        <v>133</v>
      </c>
      <c r="H879" s="142">
        <v>2</v>
      </c>
      <c r="I879" s="143">
        <v>603300</v>
      </c>
      <c r="J879" s="143">
        <f t="shared" si="150"/>
        <v>1206600</v>
      </c>
      <c r="K879" s="140" t="s">
        <v>117</v>
      </c>
      <c r="L879" s="144"/>
      <c r="M879" s="145" t="s">
        <v>1</v>
      </c>
      <c r="N879" s="146" t="s">
        <v>34</v>
      </c>
      <c r="O879" s="131">
        <v>0</v>
      </c>
      <c r="P879" s="131">
        <f t="shared" si="151"/>
        <v>0</v>
      </c>
      <c r="Q879" s="131">
        <v>0</v>
      </c>
      <c r="R879" s="131">
        <f t="shared" si="152"/>
        <v>0</v>
      </c>
      <c r="S879" s="131">
        <v>0</v>
      </c>
      <c r="T879" s="132">
        <f t="shared" si="153"/>
        <v>0</v>
      </c>
      <c r="AR879" s="133" t="s">
        <v>623</v>
      </c>
      <c r="AT879" s="133" t="s">
        <v>2422</v>
      </c>
      <c r="AU879" s="133" t="s">
        <v>76</v>
      </c>
      <c r="AY879" s="13" t="s">
        <v>112</v>
      </c>
      <c r="BE879" s="134">
        <f t="shared" si="154"/>
        <v>1206600</v>
      </c>
      <c r="BF879" s="134">
        <f t="shared" si="155"/>
        <v>0</v>
      </c>
      <c r="BG879" s="134">
        <f t="shared" si="156"/>
        <v>0</v>
      </c>
      <c r="BH879" s="134">
        <f t="shared" si="157"/>
        <v>0</v>
      </c>
      <c r="BI879" s="134">
        <f t="shared" si="158"/>
        <v>0</v>
      </c>
      <c r="BJ879" s="13" t="s">
        <v>76</v>
      </c>
      <c r="BK879" s="134">
        <f t="shared" si="159"/>
        <v>1206600</v>
      </c>
      <c r="BL879" s="13" t="s">
        <v>623</v>
      </c>
      <c r="BM879" s="133" t="s">
        <v>3080</v>
      </c>
    </row>
    <row r="880" spans="2:65" s="1" customFormat="1" ht="37.9" customHeight="1">
      <c r="B880" s="122"/>
      <c r="C880" s="138" t="s">
        <v>3081</v>
      </c>
      <c r="D880" s="138" t="s">
        <v>2422</v>
      </c>
      <c r="E880" s="139" t="s">
        <v>3082</v>
      </c>
      <c r="F880" s="140" t="s">
        <v>3083</v>
      </c>
      <c r="G880" s="141" t="s">
        <v>133</v>
      </c>
      <c r="H880" s="142">
        <v>2</v>
      </c>
      <c r="I880" s="143">
        <v>539200</v>
      </c>
      <c r="J880" s="143">
        <f t="shared" si="150"/>
        <v>1078400</v>
      </c>
      <c r="K880" s="140" t="s">
        <v>117</v>
      </c>
      <c r="L880" s="144"/>
      <c r="M880" s="145" t="s">
        <v>1</v>
      </c>
      <c r="N880" s="146" t="s">
        <v>34</v>
      </c>
      <c r="O880" s="131">
        <v>0</v>
      </c>
      <c r="P880" s="131">
        <f t="shared" si="151"/>
        <v>0</v>
      </c>
      <c r="Q880" s="131">
        <v>0</v>
      </c>
      <c r="R880" s="131">
        <f t="shared" si="152"/>
        <v>0</v>
      </c>
      <c r="S880" s="131">
        <v>0</v>
      </c>
      <c r="T880" s="132">
        <f t="shared" si="153"/>
        <v>0</v>
      </c>
      <c r="AR880" s="133" t="s">
        <v>623</v>
      </c>
      <c r="AT880" s="133" t="s">
        <v>2422</v>
      </c>
      <c r="AU880" s="133" t="s">
        <v>76</v>
      </c>
      <c r="AY880" s="13" t="s">
        <v>112</v>
      </c>
      <c r="BE880" s="134">
        <f t="shared" si="154"/>
        <v>1078400</v>
      </c>
      <c r="BF880" s="134">
        <f t="shared" si="155"/>
        <v>0</v>
      </c>
      <c r="BG880" s="134">
        <f t="shared" si="156"/>
        <v>0</v>
      </c>
      <c r="BH880" s="134">
        <f t="shared" si="157"/>
        <v>0</v>
      </c>
      <c r="BI880" s="134">
        <f t="shared" si="158"/>
        <v>0</v>
      </c>
      <c r="BJ880" s="13" t="s">
        <v>76</v>
      </c>
      <c r="BK880" s="134">
        <f t="shared" si="159"/>
        <v>1078400</v>
      </c>
      <c r="BL880" s="13" t="s">
        <v>623</v>
      </c>
      <c r="BM880" s="133" t="s">
        <v>3084</v>
      </c>
    </row>
    <row r="881" spans="2:65" s="1" customFormat="1" ht="37.9" customHeight="1">
      <c r="B881" s="122"/>
      <c r="C881" s="138" t="s">
        <v>3085</v>
      </c>
      <c r="D881" s="138" t="s">
        <v>2422</v>
      </c>
      <c r="E881" s="139" t="s">
        <v>3086</v>
      </c>
      <c r="F881" s="140" t="s">
        <v>3087</v>
      </c>
      <c r="G881" s="141" t="s">
        <v>133</v>
      </c>
      <c r="H881" s="142">
        <v>2</v>
      </c>
      <c r="I881" s="143">
        <v>444600</v>
      </c>
      <c r="J881" s="143">
        <f t="shared" si="150"/>
        <v>889200</v>
      </c>
      <c r="K881" s="140" t="s">
        <v>117</v>
      </c>
      <c r="L881" s="144"/>
      <c r="M881" s="145" t="s">
        <v>1</v>
      </c>
      <c r="N881" s="146" t="s">
        <v>34</v>
      </c>
      <c r="O881" s="131">
        <v>0</v>
      </c>
      <c r="P881" s="131">
        <f t="shared" si="151"/>
        <v>0</v>
      </c>
      <c r="Q881" s="131">
        <v>0</v>
      </c>
      <c r="R881" s="131">
        <f t="shared" si="152"/>
        <v>0</v>
      </c>
      <c r="S881" s="131">
        <v>0</v>
      </c>
      <c r="T881" s="132">
        <f t="shared" si="153"/>
        <v>0</v>
      </c>
      <c r="AR881" s="133" t="s">
        <v>623</v>
      </c>
      <c r="AT881" s="133" t="s">
        <v>2422</v>
      </c>
      <c r="AU881" s="133" t="s">
        <v>76</v>
      </c>
      <c r="AY881" s="13" t="s">
        <v>112</v>
      </c>
      <c r="BE881" s="134">
        <f t="shared" si="154"/>
        <v>889200</v>
      </c>
      <c r="BF881" s="134">
        <f t="shared" si="155"/>
        <v>0</v>
      </c>
      <c r="BG881" s="134">
        <f t="shared" si="156"/>
        <v>0</v>
      </c>
      <c r="BH881" s="134">
        <f t="shared" si="157"/>
        <v>0</v>
      </c>
      <c r="BI881" s="134">
        <f t="shared" si="158"/>
        <v>0</v>
      </c>
      <c r="BJ881" s="13" t="s">
        <v>76</v>
      </c>
      <c r="BK881" s="134">
        <f t="shared" si="159"/>
        <v>889200</v>
      </c>
      <c r="BL881" s="13" t="s">
        <v>623</v>
      </c>
      <c r="BM881" s="133" t="s">
        <v>3088</v>
      </c>
    </row>
    <row r="882" spans="2:65" s="1" customFormat="1" ht="37.9" customHeight="1">
      <c r="B882" s="122"/>
      <c r="C882" s="138" t="s">
        <v>3089</v>
      </c>
      <c r="D882" s="138" t="s">
        <v>2422</v>
      </c>
      <c r="E882" s="139" t="s">
        <v>3090</v>
      </c>
      <c r="F882" s="140" t="s">
        <v>3091</v>
      </c>
      <c r="G882" s="141" t="s">
        <v>133</v>
      </c>
      <c r="H882" s="142">
        <v>2</v>
      </c>
      <c r="I882" s="143">
        <v>557700</v>
      </c>
      <c r="J882" s="143">
        <f t="shared" si="150"/>
        <v>1115400</v>
      </c>
      <c r="K882" s="140" t="s">
        <v>117</v>
      </c>
      <c r="L882" s="144"/>
      <c r="M882" s="145" t="s">
        <v>1</v>
      </c>
      <c r="N882" s="146" t="s">
        <v>34</v>
      </c>
      <c r="O882" s="131">
        <v>0</v>
      </c>
      <c r="P882" s="131">
        <f t="shared" si="151"/>
        <v>0</v>
      </c>
      <c r="Q882" s="131">
        <v>0</v>
      </c>
      <c r="R882" s="131">
        <f t="shared" si="152"/>
        <v>0</v>
      </c>
      <c r="S882" s="131">
        <v>0</v>
      </c>
      <c r="T882" s="132">
        <f t="shared" si="153"/>
        <v>0</v>
      </c>
      <c r="AR882" s="133" t="s">
        <v>623</v>
      </c>
      <c r="AT882" s="133" t="s">
        <v>2422</v>
      </c>
      <c r="AU882" s="133" t="s">
        <v>76</v>
      </c>
      <c r="AY882" s="13" t="s">
        <v>112</v>
      </c>
      <c r="BE882" s="134">
        <f t="shared" si="154"/>
        <v>1115400</v>
      </c>
      <c r="BF882" s="134">
        <f t="shared" si="155"/>
        <v>0</v>
      </c>
      <c r="BG882" s="134">
        <f t="shared" si="156"/>
        <v>0</v>
      </c>
      <c r="BH882" s="134">
        <f t="shared" si="157"/>
        <v>0</v>
      </c>
      <c r="BI882" s="134">
        <f t="shared" si="158"/>
        <v>0</v>
      </c>
      <c r="BJ882" s="13" t="s">
        <v>76</v>
      </c>
      <c r="BK882" s="134">
        <f t="shared" si="159"/>
        <v>1115400</v>
      </c>
      <c r="BL882" s="13" t="s">
        <v>623</v>
      </c>
      <c r="BM882" s="133" t="s">
        <v>3092</v>
      </c>
    </row>
    <row r="883" spans="2:65" s="1" customFormat="1" ht="37.9" customHeight="1">
      <c r="B883" s="122"/>
      <c r="C883" s="138" t="s">
        <v>3093</v>
      </c>
      <c r="D883" s="138" t="s">
        <v>2422</v>
      </c>
      <c r="E883" s="139" t="s">
        <v>3094</v>
      </c>
      <c r="F883" s="140" t="s">
        <v>3095</v>
      </c>
      <c r="G883" s="141" t="s">
        <v>133</v>
      </c>
      <c r="H883" s="142">
        <v>2</v>
      </c>
      <c r="I883" s="143">
        <v>490900</v>
      </c>
      <c r="J883" s="143">
        <f t="shared" si="150"/>
        <v>981800</v>
      </c>
      <c r="K883" s="140" t="s">
        <v>117</v>
      </c>
      <c r="L883" s="144"/>
      <c r="M883" s="145" t="s">
        <v>1</v>
      </c>
      <c r="N883" s="146" t="s">
        <v>34</v>
      </c>
      <c r="O883" s="131">
        <v>0</v>
      </c>
      <c r="P883" s="131">
        <f t="shared" si="151"/>
        <v>0</v>
      </c>
      <c r="Q883" s="131">
        <v>0</v>
      </c>
      <c r="R883" s="131">
        <f t="shared" si="152"/>
        <v>0</v>
      </c>
      <c r="S883" s="131">
        <v>0</v>
      </c>
      <c r="T883" s="132">
        <f t="shared" si="153"/>
        <v>0</v>
      </c>
      <c r="AR883" s="133" t="s">
        <v>623</v>
      </c>
      <c r="AT883" s="133" t="s">
        <v>2422</v>
      </c>
      <c r="AU883" s="133" t="s">
        <v>76</v>
      </c>
      <c r="AY883" s="13" t="s">
        <v>112</v>
      </c>
      <c r="BE883" s="134">
        <f t="shared" si="154"/>
        <v>981800</v>
      </c>
      <c r="BF883" s="134">
        <f t="shared" si="155"/>
        <v>0</v>
      </c>
      <c r="BG883" s="134">
        <f t="shared" si="156"/>
        <v>0</v>
      </c>
      <c r="BH883" s="134">
        <f t="shared" si="157"/>
        <v>0</v>
      </c>
      <c r="BI883" s="134">
        <f t="shared" si="158"/>
        <v>0</v>
      </c>
      <c r="BJ883" s="13" t="s">
        <v>76</v>
      </c>
      <c r="BK883" s="134">
        <f t="shared" si="159"/>
        <v>981800</v>
      </c>
      <c r="BL883" s="13" t="s">
        <v>623</v>
      </c>
      <c r="BM883" s="133" t="s">
        <v>3096</v>
      </c>
    </row>
    <row r="884" spans="2:65" s="1" customFormat="1" ht="37.9" customHeight="1">
      <c r="B884" s="122"/>
      <c r="C884" s="138" t="s">
        <v>3097</v>
      </c>
      <c r="D884" s="138" t="s">
        <v>2422</v>
      </c>
      <c r="E884" s="139" t="s">
        <v>3098</v>
      </c>
      <c r="F884" s="140" t="s">
        <v>3099</v>
      </c>
      <c r="G884" s="141" t="s">
        <v>133</v>
      </c>
      <c r="H884" s="142">
        <v>2</v>
      </c>
      <c r="I884" s="143">
        <v>396300</v>
      </c>
      <c r="J884" s="143">
        <f t="shared" si="150"/>
        <v>792600</v>
      </c>
      <c r="K884" s="140" t="s">
        <v>117</v>
      </c>
      <c r="L884" s="144"/>
      <c r="M884" s="145" t="s">
        <v>1</v>
      </c>
      <c r="N884" s="146" t="s">
        <v>34</v>
      </c>
      <c r="O884" s="131">
        <v>0</v>
      </c>
      <c r="P884" s="131">
        <f t="shared" si="151"/>
        <v>0</v>
      </c>
      <c r="Q884" s="131">
        <v>0</v>
      </c>
      <c r="R884" s="131">
        <f t="shared" si="152"/>
        <v>0</v>
      </c>
      <c r="S884" s="131">
        <v>0</v>
      </c>
      <c r="T884" s="132">
        <f t="shared" si="153"/>
        <v>0</v>
      </c>
      <c r="AR884" s="133" t="s">
        <v>623</v>
      </c>
      <c r="AT884" s="133" t="s">
        <v>2422</v>
      </c>
      <c r="AU884" s="133" t="s">
        <v>76</v>
      </c>
      <c r="AY884" s="13" t="s">
        <v>112</v>
      </c>
      <c r="BE884" s="134">
        <f t="shared" si="154"/>
        <v>792600</v>
      </c>
      <c r="BF884" s="134">
        <f t="shared" si="155"/>
        <v>0</v>
      </c>
      <c r="BG884" s="134">
        <f t="shared" si="156"/>
        <v>0</v>
      </c>
      <c r="BH884" s="134">
        <f t="shared" si="157"/>
        <v>0</v>
      </c>
      <c r="BI884" s="134">
        <f t="shared" si="158"/>
        <v>0</v>
      </c>
      <c r="BJ884" s="13" t="s">
        <v>76</v>
      </c>
      <c r="BK884" s="134">
        <f t="shared" si="159"/>
        <v>792600</v>
      </c>
      <c r="BL884" s="13" t="s">
        <v>623</v>
      </c>
      <c r="BM884" s="133" t="s">
        <v>3100</v>
      </c>
    </row>
    <row r="885" spans="2:65" s="1" customFormat="1" ht="37.9" customHeight="1">
      <c r="B885" s="122"/>
      <c r="C885" s="138" t="s">
        <v>3101</v>
      </c>
      <c r="D885" s="138" t="s">
        <v>2422</v>
      </c>
      <c r="E885" s="139" t="s">
        <v>3102</v>
      </c>
      <c r="F885" s="140" t="s">
        <v>3103</v>
      </c>
      <c r="G885" s="141" t="s">
        <v>133</v>
      </c>
      <c r="H885" s="142">
        <v>2</v>
      </c>
      <c r="I885" s="143">
        <v>487900</v>
      </c>
      <c r="J885" s="143">
        <f t="shared" si="150"/>
        <v>975800</v>
      </c>
      <c r="K885" s="140" t="s">
        <v>117</v>
      </c>
      <c r="L885" s="144"/>
      <c r="M885" s="145" t="s">
        <v>1</v>
      </c>
      <c r="N885" s="146" t="s">
        <v>34</v>
      </c>
      <c r="O885" s="131">
        <v>0</v>
      </c>
      <c r="P885" s="131">
        <f t="shared" si="151"/>
        <v>0</v>
      </c>
      <c r="Q885" s="131">
        <v>0</v>
      </c>
      <c r="R885" s="131">
        <f t="shared" si="152"/>
        <v>0</v>
      </c>
      <c r="S885" s="131">
        <v>0</v>
      </c>
      <c r="T885" s="132">
        <f t="shared" si="153"/>
        <v>0</v>
      </c>
      <c r="AR885" s="133" t="s">
        <v>623</v>
      </c>
      <c r="AT885" s="133" t="s">
        <v>2422</v>
      </c>
      <c r="AU885" s="133" t="s">
        <v>76</v>
      </c>
      <c r="AY885" s="13" t="s">
        <v>112</v>
      </c>
      <c r="BE885" s="134">
        <f t="shared" si="154"/>
        <v>975800</v>
      </c>
      <c r="BF885" s="134">
        <f t="shared" si="155"/>
        <v>0</v>
      </c>
      <c r="BG885" s="134">
        <f t="shared" si="156"/>
        <v>0</v>
      </c>
      <c r="BH885" s="134">
        <f t="shared" si="157"/>
        <v>0</v>
      </c>
      <c r="BI885" s="134">
        <f t="shared" si="158"/>
        <v>0</v>
      </c>
      <c r="BJ885" s="13" t="s">
        <v>76</v>
      </c>
      <c r="BK885" s="134">
        <f t="shared" si="159"/>
        <v>975800</v>
      </c>
      <c r="BL885" s="13" t="s">
        <v>623</v>
      </c>
      <c r="BM885" s="133" t="s">
        <v>3104</v>
      </c>
    </row>
    <row r="886" spans="2:65" s="1" customFormat="1" ht="37.9" customHeight="1">
      <c r="B886" s="122"/>
      <c r="C886" s="138" t="s">
        <v>3105</v>
      </c>
      <c r="D886" s="138" t="s">
        <v>2422</v>
      </c>
      <c r="E886" s="139" t="s">
        <v>3106</v>
      </c>
      <c r="F886" s="140" t="s">
        <v>3107</v>
      </c>
      <c r="G886" s="141" t="s">
        <v>133</v>
      </c>
      <c r="H886" s="142">
        <v>2</v>
      </c>
      <c r="I886" s="143">
        <v>423900</v>
      </c>
      <c r="J886" s="143">
        <f t="shared" si="150"/>
        <v>847800</v>
      </c>
      <c r="K886" s="140" t="s">
        <v>117</v>
      </c>
      <c r="L886" s="144"/>
      <c r="M886" s="145" t="s">
        <v>1</v>
      </c>
      <c r="N886" s="146" t="s">
        <v>34</v>
      </c>
      <c r="O886" s="131">
        <v>0</v>
      </c>
      <c r="P886" s="131">
        <f t="shared" si="151"/>
        <v>0</v>
      </c>
      <c r="Q886" s="131">
        <v>0</v>
      </c>
      <c r="R886" s="131">
        <f t="shared" si="152"/>
        <v>0</v>
      </c>
      <c r="S886" s="131">
        <v>0</v>
      </c>
      <c r="T886" s="132">
        <f t="shared" si="153"/>
        <v>0</v>
      </c>
      <c r="AR886" s="133" t="s">
        <v>623</v>
      </c>
      <c r="AT886" s="133" t="s">
        <v>2422</v>
      </c>
      <c r="AU886" s="133" t="s">
        <v>76</v>
      </c>
      <c r="AY886" s="13" t="s">
        <v>112</v>
      </c>
      <c r="BE886" s="134">
        <f t="shared" si="154"/>
        <v>847800</v>
      </c>
      <c r="BF886" s="134">
        <f t="shared" si="155"/>
        <v>0</v>
      </c>
      <c r="BG886" s="134">
        <f t="shared" si="156"/>
        <v>0</v>
      </c>
      <c r="BH886" s="134">
        <f t="shared" si="157"/>
        <v>0</v>
      </c>
      <c r="BI886" s="134">
        <f t="shared" si="158"/>
        <v>0</v>
      </c>
      <c r="BJ886" s="13" t="s">
        <v>76</v>
      </c>
      <c r="BK886" s="134">
        <f t="shared" si="159"/>
        <v>847800</v>
      </c>
      <c r="BL886" s="13" t="s">
        <v>623</v>
      </c>
      <c r="BM886" s="133" t="s">
        <v>3108</v>
      </c>
    </row>
    <row r="887" spans="2:65" s="1" customFormat="1" ht="37.9" customHeight="1">
      <c r="B887" s="122"/>
      <c r="C887" s="138" t="s">
        <v>3109</v>
      </c>
      <c r="D887" s="138" t="s">
        <v>2422</v>
      </c>
      <c r="E887" s="139" t="s">
        <v>3110</v>
      </c>
      <c r="F887" s="140" t="s">
        <v>3111</v>
      </c>
      <c r="G887" s="141" t="s">
        <v>133</v>
      </c>
      <c r="H887" s="142">
        <v>2</v>
      </c>
      <c r="I887" s="143">
        <v>329300</v>
      </c>
      <c r="J887" s="143">
        <f t="shared" si="150"/>
        <v>658600</v>
      </c>
      <c r="K887" s="140" t="s">
        <v>117</v>
      </c>
      <c r="L887" s="144"/>
      <c r="M887" s="145" t="s">
        <v>1</v>
      </c>
      <c r="N887" s="146" t="s">
        <v>34</v>
      </c>
      <c r="O887" s="131">
        <v>0</v>
      </c>
      <c r="P887" s="131">
        <f t="shared" si="151"/>
        <v>0</v>
      </c>
      <c r="Q887" s="131">
        <v>0</v>
      </c>
      <c r="R887" s="131">
        <f t="shared" si="152"/>
        <v>0</v>
      </c>
      <c r="S887" s="131">
        <v>0</v>
      </c>
      <c r="T887" s="132">
        <f t="shared" si="153"/>
        <v>0</v>
      </c>
      <c r="AR887" s="133" t="s">
        <v>623</v>
      </c>
      <c r="AT887" s="133" t="s">
        <v>2422</v>
      </c>
      <c r="AU887" s="133" t="s">
        <v>76</v>
      </c>
      <c r="AY887" s="13" t="s">
        <v>112</v>
      </c>
      <c r="BE887" s="134">
        <f t="shared" si="154"/>
        <v>658600</v>
      </c>
      <c r="BF887" s="134">
        <f t="shared" si="155"/>
        <v>0</v>
      </c>
      <c r="BG887" s="134">
        <f t="shared" si="156"/>
        <v>0</v>
      </c>
      <c r="BH887" s="134">
        <f t="shared" si="157"/>
        <v>0</v>
      </c>
      <c r="BI887" s="134">
        <f t="shared" si="158"/>
        <v>0</v>
      </c>
      <c r="BJ887" s="13" t="s">
        <v>76</v>
      </c>
      <c r="BK887" s="134">
        <f t="shared" si="159"/>
        <v>658600</v>
      </c>
      <c r="BL887" s="13" t="s">
        <v>623</v>
      </c>
      <c r="BM887" s="133" t="s">
        <v>3112</v>
      </c>
    </row>
    <row r="888" spans="2:65" s="1" customFormat="1" ht="37.9" customHeight="1">
      <c r="B888" s="122"/>
      <c r="C888" s="138" t="s">
        <v>3113</v>
      </c>
      <c r="D888" s="138" t="s">
        <v>2422</v>
      </c>
      <c r="E888" s="139" t="s">
        <v>3114</v>
      </c>
      <c r="F888" s="140" t="s">
        <v>3115</v>
      </c>
      <c r="G888" s="141" t="s">
        <v>133</v>
      </c>
      <c r="H888" s="142">
        <v>2</v>
      </c>
      <c r="I888" s="143">
        <v>427200</v>
      </c>
      <c r="J888" s="143">
        <f t="shared" si="150"/>
        <v>854400</v>
      </c>
      <c r="K888" s="140" t="s">
        <v>117</v>
      </c>
      <c r="L888" s="144"/>
      <c r="M888" s="145" t="s">
        <v>1</v>
      </c>
      <c r="N888" s="146" t="s">
        <v>34</v>
      </c>
      <c r="O888" s="131">
        <v>0</v>
      </c>
      <c r="P888" s="131">
        <f t="shared" si="151"/>
        <v>0</v>
      </c>
      <c r="Q888" s="131">
        <v>0</v>
      </c>
      <c r="R888" s="131">
        <f t="shared" si="152"/>
        <v>0</v>
      </c>
      <c r="S888" s="131">
        <v>0</v>
      </c>
      <c r="T888" s="132">
        <f t="shared" si="153"/>
        <v>0</v>
      </c>
      <c r="AR888" s="133" t="s">
        <v>623</v>
      </c>
      <c r="AT888" s="133" t="s">
        <v>2422</v>
      </c>
      <c r="AU888" s="133" t="s">
        <v>76</v>
      </c>
      <c r="AY888" s="13" t="s">
        <v>112</v>
      </c>
      <c r="BE888" s="134">
        <f t="shared" si="154"/>
        <v>854400</v>
      </c>
      <c r="BF888" s="134">
        <f t="shared" si="155"/>
        <v>0</v>
      </c>
      <c r="BG888" s="134">
        <f t="shared" si="156"/>
        <v>0</v>
      </c>
      <c r="BH888" s="134">
        <f t="shared" si="157"/>
        <v>0</v>
      </c>
      <c r="BI888" s="134">
        <f t="shared" si="158"/>
        <v>0</v>
      </c>
      <c r="BJ888" s="13" t="s">
        <v>76</v>
      </c>
      <c r="BK888" s="134">
        <f t="shared" si="159"/>
        <v>854400</v>
      </c>
      <c r="BL888" s="13" t="s">
        <v>623</v>
      </c>
      <c r="BM888" s="133" t="s">
        <v>3116</v>
      </c>
    </row>
    <row r="889" spans="2:65" s="1" customFormat="1" ht="37.9" customHeight="1">
      <c r="B889" s="122"/>
      <c r="C889" s="138" t="s">
        <v>3117</v>
      </c>
      <c r="D889" s="138" t="s">
        <v>2422</v>
      </c>
      <c r="E889" s="139" t="s">
        <v>3118</v>
      </c>
      <c r="F889" s="140" t="s">
        <v>3119</v>
      </c>
      <c r="G889" s="141" t="s">
        <v>133</v>
      </c>
      <c r="H889" s="142">
        <v>2</v>
      </c>
      <c r="I889" s="143">
        <v>363100</v>
      </c>
      <c r="J889" s="143">
        <f t="shared" si="150"/>
        <v>726200</v>
      </c>
      <c r="K889" s="140" t="s">
        <v>117</v>
      </c>
      <c r="L889" s="144"/>
      <c r="M889" s="145" t="s">
        <v>1</v>
      </c>
      <c r="N889" s="146" t="s">
        <v>34</v>
      </c>
      <c r="O889" s="131">
        <v>0</v>
      </c>
      <c r="P889" s="131">
        <f t="shared" si="151"/>
        <v>0</v>
      </c>
      <c r="Q889" s="131">
        <v>0</v>
      </c>
      <c r="R889" s="131">
        <f t="shared" si="152"/>
        <v>0</v>
      </c>
      <c r="S889" s="131">
        <v>0</v>
      </c>
      <c r="T889" s="132">
        <f t="shared" si="153"/>
        <v>0</v>
      </c>
      <c r="AR889" s="133" t="s">
        <v>623</v>
      </c>
      <c r="AT889" s="133" t="s">
        <v>2422</v>
      </c>
      <c r="AU889" s="133" t="s">
        <v>76</v>
      </c>
      <c r="AY889" s="13" t="s">
        <v>112</v>
      </c>
      <c r="BE889" s="134">
        <f t="shared" si="154"/>
        <v>726200</v>
      </c>
      <c r="BF889" s="134">
        <f t="shared" si="155"/>
        <v>0</v>
      </c>
      <c r="BG889" s="134">
        <f t="shared" si="156"/>
        <v>0</v>
      </c>
      <c r="BH889" s="134">
        <f t="shared" si="157"/>
        <v>0</v>
      </c>
      <c r="BI889" s="134">
        <f t="shared" si="158"/>
        <v>0</v>
      </c>
      <c r="BJ889" s="13" t="s">
        <v>76</v>
      </c>
      <c r="BK889" s="134">
        <f t="shared" si="159"/>
        <v>726200</v>
      </c>
      <c r="BL889" s="13" t="s">
        <v>623</v>
      </c>
      <c r="BM889" s="133" t="s">
        <v>3120</v>
      </c>
    </row>
    <row r="890" spans="2:65" s="1" customFormat="1" ht="37.9" customHeight="1">
      <c r="B890" s="122"/>
      <c r="C890" s="138" t="s">
        <v>3121</v>
      </c>
      <c r="D890" s="138" t="s">
        <v>2422</v>
      </c>
      <c r="E890" s="139" t="s">
        <v>3122</v>
      </c>
      <c r="F890" s="140" t="s">
        <v>3123</v>
      </c>
      <c r="G890" s="141" t="s">
        <v>133</v>
      </c>
      <c r="H890" s="142">
        <v>2</v>
      </c>
      <c r="I890" s="143">
        <v>268500</v>
      </c>
      <c r="J890" s="143">
        <f t="shared" si="150"/>
        <v>537000</v>
      </c>
      <c r="K890" s="140" t="s">
        <v>117</v>
      </c>
      <c r="L890" s="144"/>
      <c r="M890" s="145" t="s">
        <v>1</v>
      </c>
      <c r="N890" s="146" t="s">
        <v>34</v>
      </c>
      <c r="O890" s="131">
        <v>0</v>
      </c>
      <c r="P890" s="131">
        <f t="shared" si="151"/>
        <v>0</v>
      </c>
      <c r="Q890" s="131">
        <v>0</v>
      </c>
      <c r="R890" s="131">
        <f t="shared" si="152"/>
        <v>0</v>
      </c>
      <c r="S890" s="131">
        <v>0</v>
      </c>
      <c r="T890" s="132">
        <f t="shared" si="153"/>
        <v>0</v>
      </c>
      <c r="AR890" s="133" t="s">
        <v>623</v>
      </c>
      <c r="AT890" s="133" t="s">
        <v>2422</v>
      </c>
      <c r="AU890" s="133" t="s">
        <v>76</v>
      </c>
      <c r="AY890" s="13" t="s">
        <v>112</v>
      </c>
      <c r="BE890" s="134">
        <f t="shared" si="154"/>
        <v>537000</v>
      </c>
      <c r="BF890" s="134">
        <f t="shared" si="155"/>
        <v>0</v>
      </c>
      <c r="BG890" s="134">
        <f t="shared" si="156"/>
        <v>0</v>
      </c>
      <c r="BH890" s="134">
        <f t="shared" si="157"/>
        <v>0</v>
      </c>
      <c r="BI890" s="134">
        <f t="shared" si="158"/>
        <v>0</v>
      </c>
      <c r="BJ890" s="13" t="s">
        <v>76</v>
      </c>
      <c r="BK890" s="134">
        <f t="shared" si="159"/>
        <v>537000</v>
      </c>
      <c r="BL890" s="13" t="s">
        <v>623</v>
      </c>
      <c r="BM890" s="133" t="s">
        <v>3124</v>
      </c>
    </row>
    <row r="891" spans="2:65" s="1" customFormat="1" ht="49.15" customHeight="1">
      <c r="B891" s="122"/>
      <c r="C891" s="138" t="s">
        <v>3125</v>
      </c>
      <c r="D891" s="138" t="s">
        <v>2422</v>
      </c>
      <c r="E891" s="139" t="s">
        <v>3126</v>
      </c>
      <c r="F891" s="140" t="s">
        <v>3127</v>
      </c>
      <c r="G891" s="141" t="s">
        <v>133</v>
      </c>
      <c r="H891" s="142">
        <v>2</v>
      </c>
      <c r="I891" s="143">
        <v>360900</v>
      </c>
      <c r="J891" s="143">
        <f t="shared" si="150"/>
        <v>721800</v>
      </c>
      <c r="K891" s="140" t="s">
        <v>117</v>
      </c>
      <c r="L891" s="144"/>
      <c r="M891" s="145" t="s">
        <v>1</v>
      </c>
      <c r="N891" s="146" t="s">
        <v>34</v>
      </c>
      <c r="O891" s="131">
        <v>0</v>
      </c>
      <c r="P891" s="131">
        <f t="shared" si="151"/>
        <v>0</v>
      </c>
      <c r="Q891" s="131">
        <v>0</v>
      </c>
      <c r="R891" s="131">
        <f t="shared" si="152"/>
        <v>0</v>
      </c>
      <c r="S891" s="131">
        <v>0</v>
      </c>
      <c r="T891" s="132">
        <f t="shared" si="153"/>
        <v>0</v>
      </c>
      <c r="AR891" s="133" t="s">
        <v>623</v>
      </c>
      <c r="AT891" s="133" t="s">
        <v>2422</v>
      </c>
      <c r="AU891" s="133" t="s">
        <v>76</v>
      </c>
      <c r="AY891" s="13" t="s">
        <v>112</v>
      </c>
      <c r="BE891" s="134">
        <f t="shared" si="154"/>
        <v>721800</v>
      </c>
      <c r="BF891" s="134">
        <f t="shared" si="155"/>
        <v>0</v>
      </c>
      <c r="BG891" s="134">
        <f t="shared" si="156"/>
        <v>0</v>
      </c>
      <c r="BH891" s="134">
        <f t="shared" si="157"/>
        <v>0</v>
      </c>
      <c r="BI891" s="134">
        <f t="shared" si="158"/>
        <v>0</v>
      </c>
      <c r="BJ891" s="13" t="s">
        <v>76</v>
      </c>
      <c r="BK891" s="134">
        <f t="shared" si="159"/>
        <v>721800</v>
      </c>
      <c r="BL891" s="13" t="s">
        <v>623</v>
      </c>
      <c r="BM891" s="133" t="s">
        <v>3128</v>
      </c>
    </row>
    <row r="892" spans="2:65" s="1" customFormat="1" ht="49.15" customHeight="1">
      <c r="B892" s="122"/>
      <c r="C892" s="138" t="s">
        <v>3129</v>
      </c>
      <c r="D892" s="138" t="s">
        <v>2422</v>
      </c>
      <c r="E892" s="139" t="s">
        <v>3130</v>
      </c>
      <c r="F892" s="140" t="s">
        <v>3131</v>
      </c>
      <c r="G892" s="141" t="s">
        <v>133</v>
      </c>
      <c r="H892" s="142">
        <v>2</v>
      </c>
      <c r="I892" s="143">
        <v>403100</v>
      </c>
      <c r="J892" s="143">
        <f t="shared" si="150"/>
        <v>806200</v>
      </c>
      <c r="K892" s="140" t="s">
        <v>117</v>
      </c>
      <c r="L892" s="144"/>
      <c r="M892" s="145" t="s">
        <v>1</v>
      </c>
      <c r="N892" s="146" t="s">
        <v>34</v>
      </c>
      <c r="O892" s="131">
        <v>0</v>
      </c>
      <c r="P892" s="131">
        <f t="shared" si="151"/>
        <v>0</v>
      </c>
      <c r="Q892" s="131">
        <v>0</v>
      </c>
      <c r="R892" s="131">
        <f t="shared" si="152"/>
        <v>0</v>
      </c>
      <c r="S892" s="131">
        <v>0</v>
      </c>
      <c r="T892" s="132">
        <f t="shared" si="153"/>
        <v>0</v>
      </c>
      <c r="AR892" s="133" t="s">
        <v>623</v>
      </c>
      <c r="AT892" s="133" t="s">
        <v>2422</v>
      </c>
      <c r="AU892" s="133" t="s">
        <v>76</v>
      </c>
      <c r="AY892" s="13" t="s">
        <v>112</v>
      </c>
      <c r="BE892" s="134">
        <f t="shared" si="154"/>
        <v>806200</v>
      </c>
      <c r="BF892" s="134">
        <f t="shared" si="155"/>
        <v>0</v>
      </c>
      <c r="BG892" s="134">
        <f t="shared" si="156"/>
        <v>0</v>
      </c>
      <c r="BH892" s="134">
        <f t="shared" si="157"/>
        <v>0</v>
      </c>
      <c r="BI892" s="134">
        <f t="shared" si="158"/>
        <v>0</v>
      </c>
      <c r="BJ892" s="13" t="s">
        <v>76</v>
      </c>
      <c r="BK892" s="134">
        <f t="shared" si="159"/>
        <v>806200</v>
      </c>
      <c r="BL892" s="13" t="s">
        <v>623</v>
      </c>
      <c r="BM892" s="133" t="s">
        <v>3132</v>
      </c>
    </row>
    <row r="893" spans="2:65" s="1" customFormat="1" ht="37.9" customHeight="1">
      <c r="B893" s="122"/>
      <c r="C893" s="138" t="s">
        <v>3133</v>
      </c>
      <c r="D893" s="138" t="s">
        <v>2422</v>
      </c>
      <c r="E893" s="139" t="s">
        <v>3134</v>
      </c>
      <c r="F893" s="140" t="s">
        <v>3135</v>
      </c>
      <c r="G893" s="141" t="s">
        <v>2713</v>
      </c>
      <c r="H893" s="142">
        <v>10</v>
      </c>
      <c r="I893" s="143">
        <v>38500</v>
      </c>
      <c r="J893" s="143">
        <f t="shared" si="150"/>
        <v>385000</v>
      </c>
      <c r="K893" s="140" t="s">
        <v>117</v>
      </c>
      <c r="L893" s="144"/>
      <c r="M893" s="145" t="s">
        <v>1</v>
      </c>
      <c r="N893" s="146" t="s">
        <v>34</v>
      </c>
      <c r="O893" s="131">
        <v>0</v>
      </c>
      <c r="P893" s="131">
        <f t="shared" si="151"/>
        <v>0</v>
      </c>
      <c r="Q893" s="131">
        <v>0</v>
      </c>
      <c r="R893" s="131">
        <f t="shared" si="152"/>
        <v>0</v>
      </c>
      <c r="S893" s="131">
        <v>0</v>
      </c>
      <c r="T893" s="132">
        <f t="shared" si="153"/>
        <v>0</v>
      </c>
      <c r="AR893" s="133" t="s">
        <v>623</v>
      </c>
      <c r="AT893" s="133" t="s">
        <v>2422</v>
      </c>
      <c r="AU893" s="133" t="s">
        <v>76</v>
      </c>
      <c r="AY893" s="13" t="s">
        <v>112</v>
      </c>
      <c r="BE893" s="134">
        <f t="shared" si="154"/>
        <v>385000</v>
      </c>
      <c r="BF893" s="134">
        <f t="shared" si="155"/>
        <v>0</v>
      </c>
      <c r="BG893" s="134">
        <f t="shared" si="156"/>
        <v>0</v>
      </c>
      <c r="BH893" s="134">
        <f t="shared" si="157"/>
        <v>0</v>
      </c>
      <c r="BI893" s="134">
        <f t="shared" si="158"/>
        <v>0</v>
      </c>
      <c r="BJ893" s="13" t="s">
        <v>76</v>
      </c>
      <c r="BK893" s="134">
        <f t="shared" si="159"/>
        <v>385000</v>
      </c>
      <c r="BL893" s="13" t="s">
        <v>623</v>
      </c>
      <c r="BM893" s="133" t="s">
        <v>3136</v>
      </c>
    </row>
    <row r="894" spans="2:65" s="1" customFormat="1" ht="37.9" customHeight="1">
      <c r="B894" s="122"/>
      <c r="C894" s="138" t="s">
        <v>3137</v>
      </c>
      <c r="D894" s="138" t="s">
        <v>2422</v>
      </c>
      <c r="E894" s="139" t="s">
        <v>3138</v>
      </c>
      <c r="F894" s="140" t="s">
        <v>3139</v>
      </c>
      <c r="G894" s="141" t="s">
        <v>2713</v>
      </c>
      <c r="H894" s="142">
        <v>10</v>
      </c>
      <c r="I894" s="143">
        <v>63500</v>
      </c>
      <c r="J894" s="143">
        <f t="shared" si="150"/>
        <v>635000</v>
      </c>
      <c r="K894" s="140" t="s">
        <v>117</v>
      </c>
      <c r="L894" s="144"/>
      <c r="M894" s="145" t="s">
        <v>1</v>
      </c>
      <c r="N894" s="146" t="s">
        <v>34</v>
      </c>
      <c r="O894" s="131">
        <v>0</v>
      </c>
      <c r="P894" s="131">
        <f t="shared" si="151"/>
        <v>0</v>
      </c>
      <c r="Q894" s="131">
        <v>0</v>
      </c>
      <c r="R894" s="131">
        <f t="shared" si="152"/>
        <v>0</v>
      </c>
      <c r="S894" s="131">
        <v>0</v>
      </c>
      <c r="T894" s="132">
        <f t="shared" si="153"/>
        <v>0</v>
      </c>
      <c r="AR894" s="133" t="s">
        <v>623</v>
      </c>
      <c r="AT894" s="133" t="s">
        <v>2422</v>
      </c>
      <c r="AU894" s="133" t="s">
        <v>76</v>
      </c>
      <c r="AY894" s="13" t="s">
        <v>112</v>
      </c>
      <c r="BE894" s="134">
        <f t="shared" si="154"/>
        <v>635000</v>
      </c>
      <c r="BF894" s="134">
        <f t="shared" si="155"/>
        <v>0</v>
      </c>
      <c r="BG894" s="134">
        <f t="shared" si="156"/>
        <v>0</v>
      </c>
      <c r="BH894" s="134">
        <f t="shared" si="157"/>
        <v>0</v>
      </c>
      <c r="BI894" s="134">
        <f t="shared" si="158"/>
        <v>0</v>
      </c>
      <c r="BJ894" s="13" t="s">
        <v>76</v>
      </c>
      <c r="BK894" s="134">
        <f t="shared" si="159"/>
        <v>635000</v>
      </c>
      <c r="BL894" s="13" t="s">
        <v>623</v>
      </c>
      <c r="BM894" s="133" t="s">
        <v>3140</v>
      </c>
    </row>
    <row r="895" spans="2:65" s="1" customFormat="1" ht="33" customHeight="1">
      <c r="B895" s="122"/>
      <c r="C895" s="138" t="s">
        <v>3141</v>
      </c>
      <c r="D895" s="138" t="s">
        <v>2422</v>
      </c>
      <c r="E895" s="139" t="s">
        <v>3142</v>
      </c>
      <c r="F895" s="140" t="s">
        <v>3143</v>
      </c>
      <c r="G895" s="141" t="s">
        <v>2713</v>
      </c>
      <c r="H895" s="142">
        <v>10</v>
      </c>
      <c r="I895" s="143">
        <v>145300</v>
      </c>
      <c r="J895" s="143">
        <f t="shared" si="150"/>
        <v>1453000</v>
      </c>
      <c r="K895" s="140" t="s">
        <v>117</v>
      </c>
      <c r="L895" s="144"/>
      <c r="M895" s="145" t="s">
        <v>1</v>
      </c>
      <c r="N895" s="146" t="s">
        <v>34</v>
      </c>
      <c r="O895" s="131">
        <v>0</v>
      </c>
      <c r="P895" s="131">
        <f t="shared" si="151"/>
        <v>0</v>
      </c>
      <c r="Q895" s="131">
        <v>0</v>
      </c>
      <c r="R895" s="131">
        <f t="shared" si="152"/>
        <v>0</v>
      </c>
      <c r="S895" s="131">
        <v>0</v>
      </c>
      <c r="T895" s="132">
        <f t="shared" si="153"/>
        <v>0</v>
      </c>
      <c r="AR895" s="133" t="s">
        <v>623</v>
      </c>
      <c r="AT895" s="133" t="s">
        <v>2422</v>
      </c>
      <c r="AU895" s="133" t="s">
        <v>76</v>
      </c>
      <c r="AY895" s="13" t="s">
        <v>112</v>
      </c>
      <c r="BE895" s="134">
        <f t="shared" si="154"/>
        <v>1453000</v>
      </c>
      <c r="BF895" s="134">
        <f t="shared" si="155"/>
        <v>0</v>
      </c>
      <c r="BG895" s="134">
        <f t="shared" si="156"/>
        <v>0</v>
      </c>
      <c r="BH895" s="134">
        <f t="shared" si="157"/>
        <v>0</v>
      </c>
      <c r="BI895" s="134">
        <f t="shared" si="158"/>
        <v>0</v>
      </c>
      <c r="BJ895" s="13" t="s">
        <v>76</v>
      </c>
      <c r="BK895" s="134">
        <f t="shared" si="159"/>
        <v>1453000</v>
      </c>
      <c r="BL895" s="13" t="s">
        <v>623</v>
      </c>
      <c r="BM895" s="133" t="s">
        <v>3144</v>
      </c>
    </row>
    <row r="896" spans="2:65" s="1" customFormat="1" ht="24.2" customHeight="1">
      <c r="B896" s="122"/>
      <c r="C896" s="138" t="s">
        <v>3145</v>
      </c>
      <c r="D896" s="138" t="s">
        <v>2422</v>
      </c>
      <c r="E896" s="139" t="s">
        <v>3146</v>
      </c>
      <c r="F896" s="140" t="s">
        <v>3147</v>
      </c>
      <c r="G896" s="141" t="s">
        <v>2713</v>
      </c>
      <c r="H896" s="142">
        <v>10</v>
      </c>
      <c r="I896" s="143">
        <v>69800</v>
      </c>
      <c r="J896" s="143">
        <f t="shared" si="150"/>
        <v>698000</v>
      </c>
      <c r="K896" s="140" t="s">
        <v>117</v>
      </c>
      <c r="L896" s="144"/>
      <c r="M896" s="145" t="s">
        <v>1</v>
      </c>
      <c r="N896" s="146" t="s">
        <v>34</v>
      </c>
      <c r="O896" s="131">
        <v>0</v>
      </c>
      <c r="P896" s="131">
        <f t="shared" si="151"/>
        <v>0</v>
      </c>
      <c r="Q896" s="131">
        <v>0</v>
      </c>
      <c r="R896" s="131">
        <f t="shared" si="152"/>
        <v>0</v>
      </c>
      <c r="S896" s="131">
        <v>0</v>
      </c>
      <c r="T896" s="132">
        <f t="shared" si="153"/>
        <v>0</v>
      </c>
      <c r="AR896" s="133" t="s">
        <v>623</v>
      </c>
      <c r="AT896" s="133" t="s">
        <v>2422</v>
      </c>
      <c r="AU896" s="133" t="s">
        <v>76</v>
      </c>
      <c r="AY896" s="13" t="s">
        <v>112</v>
      </c>
      <c r="BE896" s="134">
        <f t="shared" si="154"/>
        <v>698000</v>
      </c>
      <c r="BF896" s="134">
        <f t="shared" si="155"/>
        <v>0</v>
      </c>
      <c r="BG896" s="134">
        <f t="shared" si="156"/>
        <v>0</v>
      </c>
      <c r="BH896" s="134">
        <f t="shared" si="157"/>
        <v>0</v>
      </c>
      <c r="BI896" s="134">
        <f t="shared" si="158"/>
        <v>0</v>
      </c>
      <c r="BJ896" s="13" t="s">
        <v>76</v>
      </c>
      <c r="BK896" s="134">
        <f t="shared" si="159"/>
        <v>698000</v>
      </c>
      <c r="BL896" s="13" t="s">
        <v>623</v>
      </c>
      <c r="BM896" s="133" t="s">
        <v>3148</v>
      </c>
    </row>
    <row r="897" spans="2:65" s="1" customFormat="1" ht="24.2" customHeight="1">
      <c r="B897" s="122"/>
      <c r="C897" s="138" t="s">
        <v>3149</v>
      </c>
      <c r="D897" s="138" t="s">
        <v>2422</v>
      </c>
      <c r="E897" s="139" t="s">
        <v>3150</v>
      </c>
      <c r="F897" s="140" t="s">
        <v>3151</v>
      </c>
      <c r="G897" s="141" t="s">
        <v>2713</v>
      </c>
      <c r="H897" s="142">
        <v>10</v>
      </c>
      <c r="I897" s="143">
        <v>91700</v>
      </c>
      <c r="J897" s="143">
        <f t="shared" si="150"/>
        <v>917000</v>
      </c>
      <c r="K897" s="140" t="s">
        <v>117</v>
      </c>
      <c r="L897" s="144"/>
      <c r="M897" s="145" t="s">
        <v>1</v>
      </c>
      <c r="N897" s="146" t="s">
        <v>34</v>
      </c>
      <c r="O897" s="131">
        <v>0</v>
      </c>
      <c r="P897" s="131">
        <f t="shared" si="151"/>
        <v>0</v>
      </c>
      <c r="Q897" s="131">
        <v>0</v>
      </c>
      <c r="R897" s="131">
        <f t="shared" si="152"/>
        <v>0</v>
      </c>
      <c r="S897" s="131">
        <v>0</v>
      </c>
      <c r="T897" s="132">
        <f t="shared" si="153"/>
        <v>0</v>
      </c>
      <c r="AR897" s="133" t="s">
        <v>623</v>
      </c>
      <c r="AT897" s="133" t="s">
        <v>2422</v>
      </c>
      <c r="AU897" s="133" t="s">
        <v>76</v>
      </c>
      <c r="AY897" s="13" t="s">
        <v>112</v>
      </c>
      <c r="BE897" s="134">
        <f t="shared" si="154"/>
        <v>917000</v>
      </c>
      <c r="BF897" s="134">
        <f t="shared" si="155"/>
        <v>0</v>
      </c>
      <c r="BG897" s="134">
        <f t="shared" si="156"/>
        <v>0</v>
      </c>
      <c r="BH897" s="134">
        <f t="shared" si="157"/>
        <v>0</v>
      </c>
      <c r="BI897" s="134">
        <f t="shared" si="158"/>
        <v>0</v>
      </c>
      <c r="BJ897" s="13" t="s">
        <v>76</v>
      </c>
      <c r="BK897" s="134">
        <f t="shared" si="159"/>
        <v>917000</v>
      </c>
      <c r="BL897" s="13" t="s">
        <v>623</v>
      </c>
      <c r="BM897" s="133" t="s">
        <v>3152</v>
      </c>
    </row>
    <row r="898" spans="2:65" s="1" customFormat="1" ht="33" customHeight="1">
      <c r="B898" s="122"/>
      <c r="C898" s="138" t="s">
        <v>3153</v>
      </c>
      <c r="D898" s="138" t="s">
        <v>2422</v>
      </c>
      <c r="E898" s="139" t="s">
        <v>3154</v>
      </c>
      <c r="F898" s="140" t="s">
        <v>3155</v>
      </c>
      <c r="G898" s="141" t="s">
        <v>2713</v>
      </c>
      <c r="H898" s="142">
        <v>10</v>
      </c>
      <c r="I898" s="143">
        <v>91400</v>
      </c>
      <c r="J898" s="143">
        <f t="shared" si="150"/>
        <v>914000</v>
      </c>
      <c r="K898" s="140" t="s">
        <v>117</v>
      </c>
      <c r="L898" s="144"/>
      <c r="M898" s="145" t="s">
        <v>1</v>
      </c>
      <c r="N898" s="146" t="s">
        <v>34</v>
      </c>
      <c r="O898" s="131">
        <v>0</v>
      </c>
      <c r="P898" s="131">
        <f t="shared" si="151"/>
        <v>0</v>
      </c>
      <c r="Q898" s="131">
        <v>0</v>
      </c>
      <c r="R898" s="131">
        <f t="shared" si="152"/>
        <v>0</v>
      </c>
      <c r="S898" s="131">
        <v>0</v>
      </c>
      <c r="T898" s="132">
        <f t="shared" si="153"/>
        <v>0</v>
      </c>
      <c r="AR898" s="133" t="s">
        <v>623</v>
      </c>
      <c r="AT898" s="133" t="s">
        <v>2422</v>
      </c>
      <c r="AU898" s="133" t="s">
        <v>76</v>
      </c>
      <c r="AY898" s="13" t="s">
        <v>112</v>
      </c>
      <c r="BE898" s="134">
        <f t="shared" si="154"/>
        <v>914000</v>
      </c>
      <c r="BF898" s="134">
        <f t="shared" si="155"/>
        <v>0</v>
      </c>
      <c r="BG898" s="134">
        <f t="shared" si="156"/>
        <v>0</v>
      </c>
      <c r="BH898" s="134">
        <f t="shared" si="157"/>
        <v>0</v>
      </c>
      <c r="BI898" s="134">
        <f t="shared" si="158"/>
        <v>0</v>
      </c>
      <c r="BJ898" s="13" t="s">
        <v>76</v>
      </c>
      <c r="BK898" s="134">
        <f t="shared" si="159"/>
        <v>914000</v>
      </c>
      <c r="BL898" s="13" t="s">
        <v>623</v>
      </c>
      <c r="BM898" s="133" t="s">
        <v>3156</v>
      </c>
    </row>
    <row r="899" spans="2:65" s="1" customFormat="1" ht="37.9" customHeight="1">
      <c r="B899" s="122"/>
      <c r="C899" s="138" t="s">
        <v>3157</v>
      </c>
      <c r="D899" s="138" t="s">
        <v>2422</v>
      </c>
      <c r="E899" s="139" t="s">
        <v>3158</v>
      </c>
      <c r="F899" s="140" t="s">
        <v>3159</v>
      </c>
      <c r="G899" s="141" t="s">
        <v>2713</v>
      </c>
      <c r="H899" s="142">
        <v>10</v>
      </c>
      <c r="I899" s="143">
        <v>32100</v>
      </c>
      <c r="J899" s="143">
        <f t="shared" si="150"/>
        <v>321000</v>
      </c>
      <c r="K899" s="140" t="s">
        <v>117</v>
      </c>
      <c r="L899" s="144"/>
      <c r="M899" s="145" t="s">
        <v>1</v>
      </c>
      <c r="N899" s="146" t="s">
        <v>34</v>
      </c>
      <c r="O899" s="131">
        <v>0</v>
      </c>
      <c r="P899" s="131">
        <f t="shared" si="151"/>
        <v>0</v>
      </c>
      <c r="Q899" s="131">
        <v>0</v>
      </c>
      <c r="R899" s="131">
        <f t="shared" si="152"/>
        <v>0</v>
      </c>
      <c r="S899" s="131">
        <v>0</v>
      </c>
      <c r="T899" s="132">
        <f t="shared" si="153"/>
        <v>0</v>
      </c>
      <c r="AR899" s="133" t="s">
        <v>623</v>
      </c>
      <c r="AT899" s="133" t="s">
        <v>2422</v>
      </c>
      <c r="AU899" s="133" t="s">
        <v>76</v>
      </c>
      <c r="AY899" s="13" t="s">
        <v>112</v>
      </c>
      <c r="BE899" s="134">
        <f t="shared" si="154"/>
        <v>321000</v>
      </c>
      <c r="BF899" s="134">
        <f t="shared" si="155"/>
        <v>0</v>
      </c>
      <c r="BG899" s="134">
        <f t="shared" si="156"/>
        <v>0</v>
      </c>
      <c r="BH899" s="134">
        <f t="shared" si="157"/>
        <v>0</v>
      </c>
      <c r="BI899" s="134">
        <f t="shared" si="158"/>
        <v>0</v>
      </c>
      <c r="BJ899" s="13" t="s">
        <v>76</v>
      </c>
      <c r="BK899" s="134">
        <f t="shared" si="159"/>
        <v>321000</v>
      </c>
      <c r="BL899" s="13" t="s">
        <v>623</v>
      </c>
      <c r="BM899" s="133" t="s">
        <v>3160</v>
      </c>
    </row>
    <row r="900" spans="2:65" s="1" customFormat="1" ht="37.9" customHeight="1">
      <c r="B900" s="122"/>
      <c r="C900" s="138" t="s">
        <v>3161</v>
      </c>
      <c r="D900" s="138" t="s">
        <v>2422</v>
      </c>
      <c r="E900" s="139" t="s">
        <v>3162</v>
      </c>
      <c r="F900" s="140" t="s">
        <v>3163</v>
      </c>
      <c r="G900" s="141" t="s">
        <v>2713</v>
      </c>
      <c r="H900" s="142">
        <v>10</v>
      </c>
      <c r="I900" s="143">
        <v>47100</v>
      </c>
      <c r="J900" s="143">
        <f t="shared" si="150"/>
        <v>471000</v>
      </c>
      <c r="K900" s="140" t="s">
        <v>117</v>
      </c>
      <c r="L900" s="144"/>
      <c r="M900" s="145" t="s">
        <v>1</v>
      </c>
      <c r="N900" s="146" t="s">
        <v>34</v>
      </c>
      <c r="O900" s="131">
        <v>0</v>
      </c>
      <c r="P900" s="131">
        <f t="shared" si="151"/>
        <v>0</v>
      </c>
      <c r="Q900" s="131">
        <v>0</v>
      </c>
      <c r="R900" s="131">
        <f t="shared" si="152"/>
        <v>0</v>
      </c>
      <c r="S900" s="131">
        <v>0</v>
      </c>
      <c r="T900" s="132">
        <f t="shared" si="153"/>
        <v>0</v>
      </c>
      <c r="AR900" s="133" t="s">
        <v>623</v>
      </c>
      <c r="AT900" s="133" t="s">
        <v>2422</v>
      </c>
      <c r="AU900" s="133" t="s">
        <v>76</v>
      </c>
      <c r="AY900" s="13" t="s">
        <v>112</v>
      </c>
      <c r="BE900" s="134">
        <f t="shared" si="154"/>
        <v>471000</v>
      </c>
      <c r="BF900" s="134">
        <f t="shared" si="155"/>
        <v>0</v>
      </c>
      <c r="BG900" s="134">
        <f t="shared" si="156"/>
        <v>0</v>
      </c>
      <c r="BH900" s="134">
        <f t="shared" si="157"/>
        <v>0</v>
      </c>
      <c r="BI900" s="134">
        <f t="shared" si="158"/>
        <v>0</v>
      </c>
      <c r="BJ900" s="13" t="s">
        <v>76</v>
      </c>
      <c r="BK900" s="134">
        <f t="shared" si="159"/>
        <v>471000</v>
      </c>
      <c r="BL900" s="13" t="s">
        <v>623</v>
      </c>
      <c r="BM900" s="133" t="s">
        <v>3164</v>
      </c>
    </row>
    <row r="901" spans="2:65" s="1" customFormat="1" ht="24.2" customHeight="1">
      <c r="B901" s="122"/>
      <c r="C901" s="138" t="s">
        <v>3165</v>
      </c>
      <c r="D901" s="138" t="s">
        <v>2422</v>
      </c>
      <c r="E901" s="139" t="s">
        <v>3166</v>
      </c>
      <c r="F901" s="140" t="s">
        <v>3167</v>
      </c>
      <c r="G901" s="141" t="s">
        <v>2713</v>
      </c>
      <c r="H901" s="142">
        <v>10</v>
      </c>
      <c r="I901" s="143">
        <v>64500</v>
      </c>
      <c r="J901" s="143">
        <f t="shared" si="150"/>
        <v>645000</v>
      </c>
      <c r="K901" s="140" t="s">
        <v>117</v>
      </c>
      <c r="L901" s="144"/>
      <c r="M901" s="145" t="s">
        <v>1</v>
      </c>
      <c r="N901" s="146" t="s">
        <v>34</v>
      </c>
      <c r="O901" s="131">
        <v>0</v>
      </c>
      <c r="P901" s="131">
        <f t="shared" si="151"/>
        <v>0</v>
      </c>
      <c r="Q901" s="131">
        <v>0</v>
      </c>
      <c r="R901" s="131">
        <f t="shared" si="152"/>
        <v>0</v>
      </c>
      <c r="S901" s="131">
        <v>0</v>
      </c>
      <c r="T901" s="132">
        <f t="shared" si="153"/>
        <v>0</v>
      </c>
      <c r="AR901" s="133" t="s">
        <v>623</v>
      </c>
      <c r="AT901" s="133" t="s">
        <v>2422</v>
      </c>
      <c r="AU901" s="133" t="s">
        <v>76</v>
      </c>
      <c r="AY901" s="13" t="s">
        <v>112</v>
      </c>
      <c r="BE901" s="134">
        <f t="shared" si="154"/>
        <v>645000</v>
      </c>
      <c r="BF901" s="134">
        <f t="shared" si="155"/>
        <v>0</v>
      </c>
      <c r="BG901" s="134">
        <f t="shared" si="156"/>
        <v>0</v>
      </c>
      <c r="BH901" s="134">
        <f t="shared" si="157"/>
        <v>0</v>
      </c>
      <c r="BI901" s="134">
        <f t="shared" si="158"/>
        <v>0</v>
      </c>
      <c r="BJ901" s="13" t="s">
        <v>76</v>
      </c>
      <c r="BK901" s="134">
        <f t="shared" si="159"/>
        <v>645000</v>
      </c>
      <c r="BL901" s="13" t="s">
        <v>623</v>
      </c>
      <c r="BM901" s="133" t="s">
        <v>3168</v>
      </c>
    </row>
    <row r="902" spans="2:65" s="1" customFormat="1" ht="24.2" customHeight="1">
      <c r="B902" s="122"/>
      <c r="C902" s="138" t="s">
        <v>3169</v>
      </c>
      <c r="D902" s="138" t="s">
        <v>2422</v>
      </c>
      <c r="E902" s="139" t="s">
        <v>3170</v>
      </c>
      <c r="F902" s="140" t="s">
        <v>3171</v>
      </c>
      <c r="G902" s="141" t="s">
        <v>2713</v>
      </c>
      <c r="H902" s="142">
        <v>10</v>
      </c>
      <c r="I902" s="143">
        <v>65600</v>
      </c>
      <c r="J902" s="143">
        <f t="shared" si="150"/>
        <v>656000</v>
      </c>
      <c r="K902" s="140" t="s">
        <v>117</v>
      </c>
      <c r="L902" s="144"/>
      <c r="M902" s="145" t="s">
        <v>1</v>
      </c>
      <c r="N902" s="146" t="s">
        <v>34</v>
      </c>
      <c r="O902" s="131">
        <v>0</v>
      </c>
      <c r="P902" s="131">
        <f t="shared" si="151"/>
        <v>0</v>
      </c>
      <c r="Q902" s="131">
        <v>0</v>
      </c>
      <c r="R902" s="131">
        <f t="shared" si="152"/>
        <v>0</v>
      </c>
      <c r="S902" s="131">
        <v>0</v>
      </c>
      <c r="T902" s="132">
        <f t="shared" si="153"/>
        <v>0</v>
      </c>
      <c r="AR902" s="133" t="s">
        <v>623</v>
      </c>
      <c r="AT902" s="133" t="s">
        <v>2422</v>
      </c>
      <c r="AU902" s="133" t="s">
        <v>76</v>
      </c>
      <c r="AY902" s="13" t="s">
        <v>112</v>
      </c>
      <c r="BE902" s="134">
        <f t="shared" si="154"/>
        <v>656000</v>
      </c>
      <c r="BF902" s="134">
        <f t="shared" si="155"/>
        <v>0</v>
      </c>
      <c r="BG902" s="134">
        <f t="shared" si="156"/>
        <v>0</v>
      </c>
      <c r="BH902" s="134">
        <f t="shared" si="157"/>
        <v>0</v>
      </c>
      <c r="BI902" s="134">
        <f t="shared" si="158"/>
        <v>0</v>
      </c>
      <c r="BJ902" s="13" t="s">
        <v>76</v>
      </c>
      <c r="BK902" s="134">
        <f t="shared" si="159"/>
        <v>656000</v>
      </c>
      <c r="BL902" s="13" t="s">
        <v>623</v>
      </c>
      <c r="BM902" s="133" t="s">
        <v>3172</v>
      </c>
    </row>
    <row r="903" spans="2:65" s="1" customFormat="1" ht="33" customHeight="1">
      <c r="B903" s="122"/>
      <c r="C903" s="138" t="s">
        <v>3173</v>
      </c>
      <c r="D903" s="138" t="s">
        <v>2422</v>
      </c>
      <c r="E903" s="139" t="s">
        <v>3174</v>
      </c>
      <c r="F903" s="140" t="s">
        <v>3175</v>
      </c>
      <c r="G903" s="141" t="s">
        <v>2713</v>
      </c>
      <c r="H903" s="142">
        <v>10</v>
      </c>
      <c r="I903" s="143">
        <v>65600</v>
      </c>
      <c r="J903" s="143">
        <f t="shared" si="150"/>
        <v>656000</v>
      </c>
      <c r="K903" s="140" t="s">
        <v>117</v>
      </c>
      <c r="L903" s="144"/>
      <c r="M903" s="145" t="s">
        <v>1</v>
      </c>
      <c r="N903" s="146" t="s">
        <v>34</v>
      </c>
      <c r="O903" s="131">
        <v>0</v>
      </c>
      <c r="P903" s="131">
        <f t="shared" si="151"/>
        <v>0</v>
      </c>
      <c r="Q903" s="131">
        <v>0</v>
      </c>
      <c r="R903" s="131">
        <f t="shared" si="152"/>
        <v>0</v>
      </c>
      <c r="S903" s="131">
        <v>0</v>
      </c>
      <c r="T903" s="132">
        <f t="shared" si="153"/>
        <v>0</v>
      </c>
      <c r="AR903" s="133" t="s">
        <v>623</v>
      </c>
      <c r="AT903" s="133" t="s">
        <v>2422</v>
      </c>
      <c r="AU903" s="133" t="s">
        <v>76</v>
      </c>
      <c r="AY903" s="13" t="s">
        <v>112</v>
      </c>
      <c r="BE903" s="134">
        <f t="shared" si="154"/>
        <v>656000</v>
      </c>
      <c r="BF903" s="134">
        <f t="shared" si="155"/>
        <v>0</v>
      </c>
      <c r="BG903" s="134">
        <f t="shared" si="156"/>
        <v>0</v>
      </c>
      <c r="BH903" s="134">
        <f t="shared" si="157"/>
        <v>0</v>
      </c>
      <c r="BI903" s="134">
        <f t="shared" si="158"/>
        <v>0</v>
      </c>
      <c r="BJ903" s="13" t="s">
        <v>76</v>
      </c>
      <c r="BK903" s="134">
        <f t="shared" si="159"/>
        <v>656000</v>
      </c>
      <c r="BL903" s="13" t="s">
        <v>623</v>
      </c>
      <c r="BM903" s="133" t="s">
        <v>3176</v>
      </c>
    </row>
    <row r="904" spans="2:65" s="1" customFormat="1" ht="24.2" customHeight="1">
      <c r="B904" s="122"/>
      <c r="C904" s="138" t="s">
        <v>3177</v>
      </c>
      <c r="D904" s="138" t="s">
        <v>2422</v>
      </c>
      <c r="E904" s="139" t="s">
        <v>3178</v>
      </c>
      <c r="F904" s="140" t="s">
        <v>3179</v>
      </c>
      <c r="G904" s="141" t="s">
        <v>2713</v>
      </c>
      <c r="H904" s="142">
        <v>10</v>
      </c>
      <c r="I904" s="143">
        <v>47100</v>
      </c>
      <c r="J904" s="143">
        <f t="shared" si="150"/>
        <v>471000</v>
      </c>
      <c r="K904" s="140" t="s">
        <v>117</v>
      </c>
      <c r="L904" s="144"/>
      <c r="M904" s="145" t="s">
        <v>1</v>
      </c>
      <c r="N904" s="146" t="s">
        <v>34</v>
      </c>
      <c r="O904" s="131">
        <v>0</v>
      </c>
      <c r="P904" s="131">
        <f t="shared" si="151"/>
        <v>0</v>
      </c>
      <c r="Q904" s="131">
        <v>0</v>
      </c>
      <c r="R904" s="131">
        <f t="shared" si="152"/>
        <v>0</v>
      </c>
      <c r="S904" s="131">
        <v>0</v>
      </c>
      <c r="T904" s="132">
        <f t="shared" si="153"/>
        <v>0</v>
      </c>
      <c r="AR904" s="133" t="s">
        <v>623</v>
      </c>
      <c r="AT904" s="133" t="s">
        <v>2422</v>
      </c>
      <c r="AU904" s="133" t="s">
        <v>76</v>
      </c>
      <c r="AY904" s="13" t="s">
        <v>112</v>
      </c>
      <c r="BE904" s="134">
        <f t="shared" si="154"/>
        <v>471000</v>
      </c>
      <c r="BF904" s="134">
        <f t="shared" si="155"/>
        <v>0</v>
      </c>
      <c r="BG904" s="134">
        <f t="shared" si="156"/>
        <v>0</v>
      </c>
      <c r="BH904" s="134">
        <f t="shared" si="157"/>
        <v>0</v>
      </c>
      <c r="BI904" s="134">
        <f t="shared" si="158"/>
        <v>0</v>
      </c>
      <c r="BJ904" s="13" t="s">
        <v>76</v>
      </c>
      <c r="BK904" s="134">
        <f t="shared" si="159"/>
        <v>471000</v>
      </c>
      <c r="BL904" s="13" t="s">
        <v>623</v>
      </c>
      <c r="BM904" s="133" t="s">
        <v>3180</v>
      </c>
    </row>
    <row r="905" spans="2:65" s="1" customFormat="1" ht="24.2" customHeight="1">
      <c r="B905" s="122"/>
      <c r="C905" s="138" t="s">
        <v>3181</v>
      </c>
      <c r="D905" s="138" t="s">
        <v>2422</v>
      </c>
      <c r="E905" s="139" t="s">
        <v>3182</v>
      </c>
      <c r="F905" s="140" t="s">
        <v>3183</v>
      </c>
      <c r="G905" s="141" t="s">
        <v>2713</v>
      </c>
      <c r="H905" s="142">
        <v>10</v>
      </c>
      <c r="I905" s="143">
        <v>67700</v>
      </c>
      <c r="J905" s="143">
        <f t="shared" si="150"/>
        <v>677000</v>
      </c>
      <c r="K905" s="140" t="s">
        <v>117</v>
      </c>
      <c r="L905" s="144"/>
      <c r="M905" s="145" t="s">
        <v>1</v>
      </c>
      <c r="N905" s="146" t="s">
        <v>34</v>
      </c>
      <c r="O905" s="131">
        <v>0</v>
      </c>
      <c r="P905" s="131">
        <f t="shared" si="151"/>
        <v>0</v>
      </c>
      <c r="Q905" s="131">
        <v>0</v>
      </c>
      <c r="R905" s="131">
        <f t="shared" si="152"/>
        <v>0</v>
      </c>
      <c r="S905" s="131">
        <v>0</v>
      </c>
      <c r="T905" s="132">
        <f t="shared" si="153"/>
        <v>0</v>
      </c>
      <c r="AR905" s="133" t="s">
        <v>623</v>
      </c>
      <c r="AT905" s="133" t="s">
        <v>2422</v>
      </c>
      <c r="AU905" s="133" t="s">
        <v>76</v>
      </c>
      <c r="AY905" s="13" t="s">
        <v>112</v>
      </c>
      <c r="BE905" s="134">
        <f t="shared" si="154"/>
        <v>677000</v>
      </c>
      <c r="BF905" s="134">
        <f t="shared" si="155"/>
        <v>0</v>
      </c>
      <c r="BG905" s="134">
        <f t="shared" si="156"/>
        <v>0</v>
      </c>
      <c r="BH905" s="134">
        <f t="shared" si="157"/>
        <v>0</v>
      </c>
      <c r="BI905" s="134">
        <f t="shared" si="158"/>
        <v>0</v>
      </c>
      <c r="BJ905" s="13" t="s">
        <v>76</v>
      </c>
      <c r="BK905" s="134">
        <f t="shared" si="159"/>
        <v>677000</v>
      </c>
      <c r="BL905" s="13" t="s">
        <v>623</v>
      </c>
      <c r="BM905" s="133" t="s">
        <v>3184</v>
      </c>
    </row>
    <row r="906" spans="2:65" s="1" customFormat="1" ht="24.2" customHeight="1">
      <c r="B906" s="122"/>
      <c r="C906" s="138" t="s">
        <v>3185</v>
      </c>
      <c r="D906" s="138" t="s">
        <v>2422</v>
      </c>
      <c r="E906" s="139" t="s">
        <v>3186</v>
      </c>
      <c r="F906" s="140" t="s">
        <v>3187</v>
      </c>
      <c r="G906" s="141" t="s">
        <v>2713</v>
      </c>
      <c r="H906" s="142">
        <v>10</v>
      </c>
      <c r="I906" s="143">
        <v>42300</v>
      </c>
      <c r="J906" s="143">
        <f t="shared" si="150"/>
        <v>423000</v>
      </c>
      <c r="K906" s="140" t="s">
        <v>117</v>
      </c>
      <c r="L906" s="144"/>
      <c r="M906" s="145" t="s">
        <v>1</v>
      </c>
      <c r="N906" s="146" t="s">
        <v>34</v>
      </c>
      <c r="O906" s="131">
        <v>0</v>
      </c>
      <c r="P906" s="131">
        <f t="shared" si="151"/>
        <v>0</v>
      </c>
      <c r="Q906" s="131">
        <v>0</v>
      </c>
      <c r="R906" s="131">
        <f t="shared" si="152"/>
        <v>0</v>
      </c>
      <c r="S906" s="131">
        <v>0</v>
      </c>
      <c r="T906" s="132">
        <f t="shared" si="153"/>
        <v>0</v>
      </c>
      <c r="AR906" s="133" t="s">
        <v>623</v>
      </c>
      <c r="AT906" s="133" t="s">
        <v>2422</v>
      </c>
      <c r="AU906" s="133" t="s">
        <v>76</v>
      </c>
      <c r="AY906" s="13" t="s">
        <v>112</v>
      </c>
      <c r="BE906" s="134">
        <f t="shared" si="154"/>
        <v>423000</v>
      </c>
      <c r="BF906" s="134">
        <f t="shared" si="155"/>
        <v>0</v>
      </c>
      <c r="BG906" s="134">
        <f t="shared" si="156"/>
        <v>0</v>
      </c>
      <c r="BH906" s="134">
        <f t="shared" si="157"/>
        <v>0</v>
      </c>
      <c r="BI906" s="134">
        <f t="shared" si="158"/>
        <v>0</v>
      </c>
      <c r="BJ906" s="13" t="s">
        <v>76</v>
      </c>
      <c r="BK906" s="134">
        <f t="shared" si="159"/>
        <v>423000</v>
      </c>
      <c r="BL906" s="13" t="s">
        <v>623</v>
      </c>
      <c r="BM906" s="133" t="s">
        <v>3188</v>
      </c>
    </row>
    <row r="907" spans="2:65" s="1" customFormat="1" ht="24.2" customHeight="1">
      <c r="B907" s="122"/>
      <c r="C907" s="138" t="s">
        <v>3189</v>
      </c>
      <c r="D907" s="138" t="s">
        <v>2422</v>
      </c>
      <c r="E907" s="139" t="s">
        <v>3190</v>
      </c>
      <c r="F907" s="140" t="s">
        <v>3191</v>
      </c>
      <c r="G907" s="141" t="s">
        <v>2713</v>
      </c>
      <c r="H907" s="142">
        <v>10</v>
      </c>
      <c r="I907" s="143">
        <v>56800</v>
      </c>
      <c r="J907" s="143">
        <f t="shared" si="150"/>
        <v>568000</v>
      </c>
      <c r="K907" s="140" t="s">
        <v>117</v>
      </c>
      <c r="L907" s="144"/>
      <c r="M907" s="145" t="s">
        <v>1</v>
      </c>
      <c r="N907" s="146" t="s">
        <v>34</v>
      </c>
      <c r="O907" s="131">
        <v>0</v>
      </c>
      <c r="P907" s="131">
        <f t="shared" si="151"/>
        <v>0</v>
      </c>
      <c r="Q907" s="131">
        <v>0</v>
      </c>
      <c r="R907" s="131">
        <f t="shared" si="152"/>
        <v>0</v>
      </c>
      <c r="S907" s="131">
        <v>0</v>
      </c>
      <c r="T907" s="132">
        <f t="shared" si="153"/>
        <v>0</v>
      </c>
      <c r="AR907" s="133" t="s">
        <v>623</v>
      </c>
      <c r="AT907" s="133" t="s">
        <v>2422</v>
      </c>
      <c r="AU907" s="133" t="s">
        <v>76</v>
      </c>
      <c r="AY907" s="13" t="s">
        <v>112</v>
      </c>
      <c r="BE907" s="134">
        <f t="shared" si="154"/>
        <v>568000</v>
      </c>
      <c r="BF907" s="134">
        <f t="shared" si="155"/>
        <v>0</v>
      </c>
      <c r="BG907" s="134">
        <f t="shared" si="156"/>
        <v>0</v>
      </c>
      <c r="BH907" s="134">
        <f t="shared" si="157"/>
        <v>0</v>
      </c>
      <c r="BI907" s="134">
        <f t="shared" si="158"/>
        <v>0</v>
      </c>
      <c r="BJ907" s="13" t="s">
        <v>76</v>
      </c>
      <c r="BK907" s="134">
        <f t="shared" si="159"/>
        <v>568000</v>
      </c>
      <c r="BL907" s="13" t="s">
        <v>623</v>
      </c>
      <c r="BM907" s="133" t="s">
        <v>3192</v>
      </c>
    </row>
    <row r="908" spans="2:65" s="1" customFormat="1" ht="37.9" customHeight="1">
      <c r="B908" s="122"/>
      <c r="C908" s="138" t="s">
        <v>3193</v>
      </c>
      <c r="D908" s="138" t="s">
        <v>2422</v>
      </c>
      <c r="E908" s="139" t="s">
        <v>3194</v>
      </c>
      <c r="F908" s="140" t="s">
        <v>3195</v>
      </c>
      <c r="G908" s="141" t="s">
        <v>2713</v>
      </c>
      <c r="H908" s="142">
        <v>10</v>
      </c>
      <c r="I908" s="143">
        <v>38100</v>
      </c>
      <c r="J908" s="143">
        <f t="shared" si="150"/>
        <v>381000</v>
      </c>
      <c r="K908" s="140" t="s">
        <v>117</v>
      </c>
      <c r="L908" s="144"/>
      <c r="M908" s="145" t="s">
        <v>1</v>
      </c>
      <c r="N908" s="146" t="s">
        <v>34</v>
      </c>
      <c r="O908" s="131">
        <v>0</v>
      </c>
      <c r="P908" s="131">
        <f t="shared" si="151"/>
        <v>0</v>
      </c>
      <c r="Q908" s="131">
        <v>0</v>
      </c>
      <c r="R908" s="131">
        <f t="shared" si="152"/>
        <v>0</v>
      </c>
      <c r="S908" s="131">
        <v>0</v>
      </c>
      <c r="T908" s="132">
        <f t="shared" si="153"/>
        <v>0</v>
      </c>
      <c r="AR908" s="133" t="s">
        <v>623</v>
      </c>
      <c r="AT908" s="133" t="s">
        <v>2422</v>
      </c>
      <c r="AU908" s="133" t="s">
        <v>76</v>
      </c>
      <c r="AY908" s="13" t="s">
        <v>112</v>
      </c>
      <c r="BE908" s="134">
        <f t="shared" si="154"/>
        <v>381000</v>
      </c>
      <c r="BF908" s="134">
        <f t="shared" si="155"/>
        <v>0</v>
      </c>
      <c r="BG908" s="134">
        <f t="shared" si="156"/>
        <v>0</v>
      </c>
      <c r="BH908" s="134">
        <f t="shared" si="157"/>
        <v>0</v>
      </c>
      <c r="BI908" s="134">
        <f t="shared" si="158"/>
        <v>0</v>
      </c>
      <c r="BJ908" s="13" t="s">
        <v>76</v>
      </c>
      <c r="BK908" s="134">
        <f t="shared" si="159"/>
        <v>381000</v>
      </c>
      <c r="BL908" s="13" t="s">
        <v>623</v>
      </c>
      <c r="BM908" s="133" t="s">
        <v>3196</v>
      </c>
    </row>
    <row r="909" spans="2:65" s="1" customFormat="1" ht="37.9" customHeight="1">
      <c r="B909" s="122"/>
      <c r="C909" s="138" t="s">
        <v>3197</v>
      </c>
      <c r="D909" s="138" t="s">
        <v>2422</v>
      </c>
      <c r="E909" s="139" t="s">
        <v>3198</v>
      </c>
      <c r="F909" s="140" t="s">
        <v>3199</v>
      </c>
      <c r="G909" s="141" t="s">
        <v>2713</v>
      </c>
      <c r="H909" s="142">
        <v>10</v>
      </c>
      <c r="I909" s="143">
        <v>53400</v>
      </c>
      <c r="J909" s="143">
        <f t="shared" si="150"/>
        <v>534000</v>
      </c>
      <c r="K909" s="140" t="s">
        <v>117</v>
      </c>
      <c r="L909" s="144"/>
      <c r="M909" s="145" t="s">
        <v>1</v>
      </c>
      <c r="N909" s="146" t="s">
        <v>34</v>
      </c>
      <c r="O909" s="131">
        <v>0</v>
      </c>
      <c r="P909" s="131">
        <f t="shared" si="151"/>
        <v>0</v>
      </c>
      <c r="Q909" s="131">
        <v>0</v>
      </c>
      <c r="R909" s="131">
        <f t="shared" si="152"/>
        <v>0</v>
      </c>
      <c r="S909" s="131">
        <v>0</v>
      </c>
      <c r="T909" s="132">
        <f t="shared" si="153"/>
        <v>0</v>
      </c>
      <c r="AR909" s="133" t="s">
        <v>623</v>
      </c>
      <c r="AT909" s="133" t="s">
        <v>2422</v>
      </c>
      <c r="AU909" s="133" t="s">
        <v>76</v>
      </c>
      <c r="AY909" s="13" t="s">
        <v>112</v>
      </c>
      <c r="BE909" s="134">
        <f t="shared" si="154"/>
        <v>534000</v>
      </c>
      <c r="BF909" s="134">
        <f t="shared" si="155"/>
        <v>0</v>
      </c>
      <c r="BG909" s="134">
        <f t="shared" si="156"/>
        <v>0</v>
      </c>
      <c r="BH909" s="134">
        <f t="shared" si="157"/>
        <v>0</v>
      </c>
      <c r="BI909" s="134">
        <f t="shared" si="158"/>
        <v>0</v>
      </c>
      <c r="BJ909" s="13" t="s">
        <v>76</v>
      </c>
      <c r="BK909" s="134">
        <f t="shared" si="159"/>
        <v>534000</v>
      </c>
      <c r="BL909" s="13" t="s">
        <v>623</v>
      </c>
      <c r="BM909" s="133" t="s">
        <v>3200</v>
      </c>
    </row>
    <row r="910" spans="2:65" s="1" customFormat="1" ht="24.2" customHeight="1">
      <c r="B910" s="122"/>
      <c r="C910" s="138" t="s">
        <v>3201</v>
      </c>
      <c r="D910" s="138" t="s">
        <v>2422</v>
      </c>
      <c r="E910" s="139" t="s">
        <v>3202</v>
      </c>
      <c r="F910" s="140" t="s">
        <v>3203</v>
      </c>
      <c r="G910" s="141" t="s">
        <v>2713</v>
      </c>
      <c r="H910" s="142">
        <v>10</v>
      </c>
      <c r="I910" s="143">
        <v>76900</v>
      </c>
      <c r="J910" s="143">
        <f t="shared" si="150"/>
        <v>769000</v>
      </c>
      <c r="K910" s="140" t="s">
        <v>117</v>
      </c>
      <c r="L910" s="144"/>
      <c r="M910" s="145" t="s">
        <v>1</v>
      </c>
      <c r="N910" s="146" t="s">
        <v>34</v>
      </c>
      <c r="O910" s="131">
        <v>0</v>
      </c>
      <c r="P910" s="131">
        <f t="shared" si="151"/>
        <v>0</v>
      </c>
      <c r="Q910" s="131">
        <v>0</v>
      </c>
      <c r="R910" s="131">
        <f t="shared" si="152"/>
        <v>0</v>
      </c>
      <c r="S910" s="131">
        <v>0</v>
      </c>
      <c r="T910" s="132">
        <f t="shared" si="153"/>
        <v>0</v>
      </c>
      <c r="AR910" s="133" t="s">
        <v>623</v>
      </c>
      <c r="AT910" s="133" t="s">
        <v>2422</v>
      </c>
      <c r="AU910" s="133" t="s">
        <v>76</v>
      </c>
      <c r="AY910" s="13" t="s">
        <v>112</v>
      </c>
      <c r="BE910" s="134">
        <f t="shared" si="154"/>
        <v>769000</v>
      </c>
      <c r="BF910" s="134">
        <f t="shared" si="155"/>
        <v>0</v>
      </c>
      <c r="BG910" s="134">
        <f t="shared" si="156"/>
        <v>0</v>
      </c>
      <c r="BH910" s="134">
        <f t="shared" si="157"/>
        <v>0</v>
      </c>
      <c r="BI910" s="134">
        <f t="shared" si="158"/>
        <v>0</v>
      </c>
      <c r="BJ910" s="13" t="s">
        <v>76</v>
      </c>
      <c r="BK910" s="134">
        <f t="shared" si="159"/>
        <v>769000</v>
      </c>
      <c r="BL910" s="13" t="s">
        <v>623</v>
      </c>
      <c r="BM910" s="133" t="s">
        <v>3204</v>
      </c>
    </row>
    <row r="911" spans="2:65" s="1" customFormat="1" ht="24.2" customHeight="1">
      <c r="B911" s="122"/>
      <c r="C911" s="138" t="s">
        <v>3205</v>
      </c>
      <c r="D911" s="138" t="s">
        <v>2422</v>
      </c>
      <c r="E911" s="139" t="s">
        <v>3206</v>
      </c>
      <c r="F911" s="140" t="s">
        <v>3207</v>
      </c>
      <c r="G911" s="141" t="s">
        <v>2713</v>
      </c>
      <c r="H911" s="142">
        <v>10</v>
      </c>
      <c r="I911" s="143">
        <v>78000</v>
      </c>
      <c r="J911" s="143">
        <f t="shared" si="150"/>
        <v>780000</v>
      </c>
      <c r="K911" s="140" t="s">
        <v>117</v>
      </c>
      <c r="L911" s="144"/>
      <c r="M911" s="145" t="s">
        <v>1</v>
      </c>
      <c r="N911" s="146" t="s">
        <v>34</v>
      </c>
      <c r="O911" s="131">
        <v>0</v>
      </c>
      <c r="P911" s="131">
        <f t="shared" si="151"/>
        <v>0</v>
      </c>
      <c r="Q911" s="131">
        <v>0</v>
      </c>
      <c r="R911" s="131">
        <f t="shared" si="152"/>
        <v>0</v>
      </c>
      <c r="S911" s="131">
        <v>0</v>
      </c>
      <c r="T911" s="132">
        <f t="shared" si="153"/>
        <v>0</v>
      </c>
      <c r="AR911" s="133" t="s">
        <v>623</v>
      </c>
      <c r="AT911" s="133" t="s">
        <v>2422</v>
      </c>
      <c r="AU911" s="133" t="s">
        <v>76</v>
      </c>
      <c r="AY911" s="13" t="s">
        <v>112</v>
      </c>
      <c r="BE911" s="134">
        <f t="shared" si="154"/>
        <v>780000</v>
      </c>
      <c r="BF911" s="134">
        <f t="shared" si="155"/>
        <v>0</v>
      </c>
      <c r="BG911" s="134">
        <f t="shared" si="156"/>
        <v>0</v>
      </c>
      <c r="BH911" s="134">
        <f t="shared" si="157"/>
        <v>0</v>
      </c>
      <c r="BI911" s="134">
        <f t="shared" si="158"/>
        <v>0</v>
      </c>
      <c r="BJ911" s="13" t="s">
        <v>76</v>
      </c>
      <c r="BK911" s="134">
        <f t="shared" si="159"/>
        <v>780000</v>
      </c>
      <c r="BL911" s="13" t="s">
        <v>623</v>
      </c>
      <c r="BM911" s="133" t="s">
        <v>3208</v>
      </c>
    </row>
    <row r="912" spans="2:65" s="1" customFormat="1" ht="33" customHeight="1">
      <c r="B912" s="122"/>
      <c r="C912" s="138" t="s">
        <v>3209</v>
      </c>
      <c r="D912" s="138" t="s">
        <v>2422</v>
      </c>
      <c r="E912" s="139" t="s">
        <v>3210</v>
      </c>
      <c r="F912" s="140" t="s">
        <v>3211</v>
      </c>
      <c r="G912" s="141" t="s">
        <v>2713</v>
      </c>
      <c r="H912" s="142">
        <v>10</v>
      </c>
      <c r="I912" s="143">
        <v>103700</v>
      </c>
      <c r="J912" s="143">
        <f t="shared" si="150"/>
        <v>1037000</v>
      </c>
      <c r="K912" s="140" t="s">
        <v>117</v>
      </c>
      <c r="L912" s="144"/>
      <c r="M912" s="145" t="s">
        <v>1</v>
      </c>
      <c r="N912" s="146" t="s">
        <v>34</v>
      </c>
      <c r="O912" s="131">
        <v>0</v>
      </c>
      <c r="P912" s="131">
        <f t="shared" si="151"/>
        <v>0</v>
      </c>
      <c r="Q912" s="131">
        <v>0</v>
      </c>
      <c r="R912" s="131">
        <f t="shared" si="152"/>
        <v>0</v>
      </c>
      <c r="S912" s="131">
        <v>0</v>
      </c>
      <c r="T912" s="132">
        <f t="shared" si="153"/>
        <v>0</v>
      </c>
      <c r="AR912" s="133" t="s">
        <v>623</v>
      </c>
      <c r="AT912" s="133" t="s">
        <v>2422</v>
      </c>
      <c r="AU912" s="133" t="s">
        <v>76</v>
      </c>
      <c r="AY912" s="13" t="s">
        <v>112</v>
      </c>
      <c r="BE912" s="134">
        <f t="shared" si="154"/>
        <v>1037000</v>
      </c>
      <c r="BF912" s="134">
        <f t="shared" si="155"/>
        <v>0</v>
      </c>
      <c r="BG912" s="134">
        <f t="shared" si="156"/>
        <v>0</v>
      </c>
      <c r="BH912" s="134">
        <f t="shared" si="157"/>
        <v>0</v>
      </c>
      <c r="BI912" s="134">
        <f t="shared" si="158"/>
        <v>0</v>
      </c>
      <c r="BJ912" s="13" t="s">
        <v>76</v>
      </c>
      <c r="BK912" s="134">
        <f t="shared" si="159"/>
        <v>1037000</v>
      </c>
      <c r="BL912" s="13" t="s">
        <v>623</v>
      </c>
      <c r="BM912" s="133" t="s">
        <v>3212</v>
      </c>
    </row>
    <row r="913" spans="2:65" s="1" customFormat="1" ht="24.2" customHeight="1">
      <c r="B913" s="122"/>
      <c r="C913" s="138" t="s">
        <v>3213</v>
      </c>
      <c r="D913" s="138" t="s">
        <v>2422</v>
      </c>
      <c r="E913" s="139" t="s">
        <v>3214</v>
      </c>
      <c r="F913" s="140" t="s">
        <v>3215</v>
      </c>
      <c r="G913" s="141" t="s">
        <v>2713</v>
      </c>
      <c r="H913" s="142">
        <v>10</v>
      </c>
      <c r="I913" s="143">
        <v>42300</v>
      </c>
      <c r="J913" s="143">
        <f t="shared" si="150"/>
        <v>423000</v>
      </c>
      <c r="K913" s="140" t="s">
        <v>117</v>
      </c>
      <c r="L913" s="144"/>
      <c r="M913" s="145" t="s">
        <v>1</v>
      </c>
      <c r="N913" s="146" t="s">
        <v>34</v>
      </c>
      <c r="O913" s="131">
        <v>0</v>
      </c>
      <c r="P913" s="131">
        <f t="shared" si="151"/>
        <v>0</v>
      </c>
      <c r="Q913" s="131">
        <v>0</v>
      </c>
      <c r="R913" s="131">
        <f t="shared" si="152"/>
        <v>0</v>
      </c>
      <c r="S913" s="131">
        <v>0</v>
      </c>
      <c r="T913" s="132">
        <f t="shared" si="153"/>
        <v>0</v>
      </c>
      <c r="AR913" s="133" t="s">
        <v>623</v>
      </c>
      <c r="AT913" s="133" t="s">
        <v>2422</v>
      </c>
      <c r="AU913" s="133" t="s">
        <v>76</v>
      </c>
      <c r="AY913" s="13" t="s">
        <v>112</v>
      </c>
      <c r="BE913" s="134">
        <f t="shared" si="154"/>
        <v>423000</v>
      </c>
      <c r="BF913" s="134">
        <f t="shared" si="155"/>
        <v>0</v>
      </c>
      <c r="BG913" s="134">
        <f t="shared" si="156"/>
        <v>0</v>
      </c>
      <c r="BH913" s="134">
        <f t="shared" si="157"/>
        <v>0</v>
      </c>
      <c r="BI913" s="134">
        <f t="shared" si="158"/>
        <v>0</v>
      </c>
      <c r="BJ913" s="13" t="s">
        <v>76</v>
      </c>
      <c r="BK913" s="134">
        <f t="shared" si="159"/>
        <v>423000</v>
      </c>
      <c r="BL913" s="13" t="s">
        <v>623</v>
      </c>
      <c r="BM913" s="133" t="s">
        <v>3216</v>
      </c>
    </row>
    <row r="914" spans="2:65" s="1" customFormat="1" ht="24.2" customHeight="1">
      <c r="B914" s="122"/>
      <c r="C914" s="138" t="s">
        <v>3217</v>
      </c>
      <c r="D914" s="138" t="s">
        <v>2422</v>
      </c>
      <c r="E914" s="139" t="s">
        <v>3218</v>
      </c>
      <c r="F914" s="140" t="s">
        <v>3219</v>
      </c>
      <c r="G914" s="141" t="s">
        <v>2713</v>
      </c>
      <c r="H914" s="142">
        <v>10</v>
      </c>
      <c r="I914" s="143">
        <v>65500</v>
      </c>
      <c r="J914" s="143">
        <f t="shared" si="150"/>
        <v>655000</v>
      </c>
      <c r="K914" s="140" t="s">
        <v>117</v>
      </c>
      <c r="L914" s="144"/>
      <c r="M914" s="145" t="s">
        <v>1</v>
      </c>
      <c r="N914" s="146" t="s">
        <v>34</v>
      </c>
      <c r="O914" s="131">
        <v>0</v>
      </c>
      <c r="P914" s="131">
        <f t="shared" si="151"/>
        <v>0</v>
      </c>
      <c r="Q914" s="131">
        <v>0</v>
      </c>
      <c r="R914" s="131">
        <f t="shared" si="152"/>
        <v>0</v>
      </c>
      <c r="S914" s="131">
        <v>0</v>
      </c>
      <c r="T914" s="132">
        <f t="shared" si="153"/>
        <v>0</v>
      </c>
      <c r="AR914" s="133" t="s">
        <v>623</v>
      </c>
      <c r="AT914" s="133" t="s">
        <v>2422</v>
      </c>
      <c r="AU914" s="133" t="s">
        <v>76</v>
      </c>
      <c r="AY914" s="13" t="s">
        <v>112</v>
      </c>
      <c r="BE914" s="134">
        <f t="shared" si="154"/>
        <v>655000</v>
      </c>
      <c r="BF914" s="134">
        <f t="shared" si="155"/>
        <v>0</v>
      </c>
      <c r="BG914" s="134">
        <f t="shared" si="156"/>
        <v>0</v>
      </c>
      <c r="BH914" s="134">
        <f t="shared" si="157"/>
        <v>0</v>
      </c>
      <c r="BI914" s="134">
        <f t="shared" si="158"/>
        <v>0</v>
      </c>
      <c r="BJ914" s="13" t="s">
        <v>76</v>
      </c>
      <c r="BK914" s="134">
        <f t="shared" si="159"/>
        <v>655000</v>
      </c>
      <c r="BL914" s="13" t="s">
        <v>623</v>
      </c>
      <c r="BM914" s="133" t="s">
        <v>3220</v>
      </c>
    </row>
    <row r="915" spans="2:65" s="1" customFormat="1" ht="37.9" customHeight="1">
      <c r="B915" s="122"/>
      <c r="C915" s="138" t="s">
        <v>3221</v>
      </c>
      <c r="D915" s="138" t="s">
        <v>2422</v>
      </c>
      <c r="E915" s="139" t="s">
        <v>3222</v>
      </c>
      <c r="F915" s="140" t="s">
        <v>3223</v>
      </c>
      <c r="G915" s="141" t="s">
        <v>2713</v>
      </c>
      <c r="H915" s="142">
        <v>10</v>
      </c>
      <c r="I915" s="143">
        <v>49200</v>
      </c>
      <c r="J915" s="143">
        <f t="shared" si="150"/>
        <v>492000</v>
      </c>
      <c r="K915" s="140" t="s">
        <v>117</v>
      </c>
      <c r="L915" s="144"/>
      <c r="M915" s="145" t="s">
        <v>1</v>
      </c>
      <c r="N915" s="146" t="s">
        <v>34</v>
      </c>
      <c r="O915" s="131">
        <v>0</v>
      </c>
      <c r="P915" s="131">
        <f t="shared" si="151"/>
        <v>0</v>
      </c>
      <c r="Q915" s="131">
        <v>0</v>
      </c>
      <c r="R915" s="131">
        <f t="shared" si="152"/>
        <v>0</v>
      </c>
      <c r="S915" s="131">
        <v>0</v>
      </c>
      <c r="T915" s="132">
        <f t="shared" si="153"/>
        <v>0</v>
      </c>
      <c r="AR915" s="133" t="s">
        <v>623</v>
      </c>
      <c r="AT915" s="133" t="s">
        <v>2422</v>
      </c>
      <c r="AU915" s="133" t="s">
        <v>76</v>
      </c>
      <c r="AY915" s="13" t="s">
        <v>112</v>
      </c>
      <c r="BE915" s="134">
        <f t="shared" si="154"/>
        <v>492000</v>
      </c>
      <c r="BF915" s="134">
        <f t="shared" si="155"/>
        <v>0</v>
      </c>
      <c r="BG915" s="134">
        <f t="shared" si="156"/>
        <v>0</v>
      </c>
      <c r="BH915" s="134">
        <f t="shared" si="157"/>
        <v>0</v>
      </c>
      <c r="BI915" s="134">
        <f t="shared" si="158"/>
        <v>0</v>
      </c>
      <c r="BJ915" s="13" t="s">
        <v>76</v>
      </c>
      <c r="BK915" s="134">
        <f t="shared" si="159"/>
        <v>492000</v>
      </c>
      <c r="BL915" s="13" t="s">
        <v>623</v>
      </c>
      <c r="BM915" s="133" t="s">
        <v>3224</v>
      </c>
    </row>
    <row r="916" spans="2:65" s="1" customFormat="1" ht="24.2" customHeight="1">
      <c r="B916" s="122"/>
      <c r="C916" s="138" t="s">
        <v>3225</v>
      </c>
      <c r="D916" s="138" t="s">
        <v>2422</v>
      </c>
      <c r="E916" s="139" t="s">
        <v>3226</v>
      </c>
      <c r="F916" s="140" t="s">
        <v>3227</v>
      </c>
      <c r="G916" s="141" t="s">
        <v>2713</v>
      </c>
      <c r="H916" s="142">
        <v>10</v>
      </c>
      <c r="I916" s="143">
        <v>53400</v>
      </c>
      <c r="J916" s="143">
        <f t="shared" si="150"/>
        <v>534000</v>
      </c>
      <c r="K916" s="140" t="s">
        <v>117</v>
      </c>
      <c r="L916" s="144"/>
      <c r="M916" s="145" t="s">
        <v>1</v>
      </c>
      <c r="N916" s="146" t="s">
        <v>34</v>
      </c>
      <c r="O916" s="131">
        <v>0</v>
      </c>
      <c r="P916" s="131">
        <f t="shared" si="151"/>
        <v>0</v>
      </c>
      <c r="Q916" s="131">
        <v>0</v>
      </c>
      <c r="R916" s="131">
        <f t="shared" si="152"/>
        <v>0</v>
      </c>
      <c r="S916" s="131">
        <v>0</v>
      </c>
      <c r="T916" s="132">
        <f t="shared" si="153"/>
        <v>0</v>
      </c>
      <c r="AR916" s="133" t="s">
        <v>623</v>
      </c>
      <c r="AT916" s="133" t="s">
        <v>2422</v>
      </c>
      <c r="AU916" s="133" t="s">
        <v>76</v>
      </c>
      <c r="AY916" s="13" t="s">
        <v>112</v>
      </c>
      <c r="BE916" s="134">
        <f t="shared" si="154"/>
        <v>534000</v>
      </c>
      <c r="BF916" s="134">
        <f t="shared" si="155"/>
        <v>0</v>
      </c>
      <c r="BG916" s="134">
        <f t="shared" si="156"/>
        <v>0</v>
      </c>
      <c r="BH916" s="134">
        <f t="shared" si="157"/>
        <v>0</v>
      </c>
      <c r="BI916" s="134">
        <f t="shared" si="158"/>
        <v>0</v>
      </c>
      <c r="BJ916" s="13" t="s">
        <v>76</v>
      </c>
      <c r="BK916" s="134">
        <f t="shared" si="159"/>
        <v>534000</v>
      </c>
      <c r="BL916" s="13" t="s">
        <v>623</v>
      </c>
      <c r="BM916" s="133" t="s">
        <v>3228</v>
      </c>
    </row>
    <row r="917" spans="2:65" s="1" customFormat="1" ht="24.2" customHeight="1">
      <c r="B917" s="122"/>
      <c r="C917" s="138" t="s">
        <v>3229</v>
      </c>
      <c r="D917" s="138" t="s">
        <v>2422</v>
      </c>
      <c r="E917" s="139" t="s">
        <v>3230</v>
      </c>
      <c r="F917" s="140" t="s">
        <v>3231</v>
      </c>
      <c r="G917" s="141" t="s">
        <v>2713</v>
      </c>
      <c r="H917" s="142">
        <v>10</v>
      </c>
      <c r="I917" s="143">
        <v>67700</v>
      </c>
      <c r="J917" s="143">
        <f t="shared" si="150"/>
        <v>677000</v>
      </c>
      <c r="K917" s="140" t="s">
        <v>117</v>
      </c>
      <c r="L917" s="144"/>
      <c r="M917" s="145" t="s">
        <v>1</v>
      </c>
      <c r="N917" s="146" t="s">
        <v>34</v>
      </c>
      <c r="O917" s="131">
        <v>0</v>
      </c>
      <c r="P917" s="131">
        <f t="shared" si="151"/>
        <v>0</v>
      </c>
      <c r="Q917" s="131">
        <v>0</v>
      </c>
      <c r="R917" s="131">
        <f t="shared" si="152"/>
        <v>0</v>
      </c>
      <c r="S917" s="131">
        <v>0</v>
      </c>
      <c r="T917" s="132">
        <f t="shared" si="153"/>
        <v>0</v>
      </c>
      <c r="AR917" s="133" t="s">
        <v>623</v>
      </c>
      <c r="AT917" s="133" t="s">
        <v>2422</v>
      </c>
      <c r="AU917" s="133" t="s">
        <v>76</v>
      </c>
      <c r="AY917" s="13" t="s">
        <v>112</v>
      </c>
      <c r="BE917" s="134">
        <f t="shared" si="154"/>
        <v>677000</v>
      </c>
      <c r="BF917" s="134">
        <f t="shared" si="155"/>
        <v>0</v>
      </c>
      <c r="BG917" s="134">
        <f t="shared" si="156"/>
        <v>0</v>
      </c>
      <c r="BH917" s="134">
        <f t="shared" si="157"/>
        <v>0</v>
      </c>
      <c r="BI917" s="134">
        <f t="shared" si="158"/>
        <v>0</v>
      </c>
      <c r="BJ917" s="13" t="s">
        <v>76</v>
      </c>
      <c r="BK917" s="134">
        <f t="shared" si="159"/>
        <v>677000</v>
      </c>
      <c r="BL917" s="13" t="s">
        <v>623</v>
      </c>
      <c r="BM917" s="133" t="s">
        <v>3232</v>
      </c>
    </row>
    <row r="918" spans="2:65" s="1" customFormat="1" ht="37.9" customHeight="1">
      <c r="B918" s="122"/>
      <c r="C918" s="138" t="s">
        <v>3233</v>
      </c>
      <c r="D918" s="138" t="s">
        <v>2422</v>
      </c>
      <c r="E918" s="139" t="s">
        <v>3234</v>
      </c>
      <c r="F918" s="140" t="s">
        <v>3235</v>
      </c>
      <c r="G918" s="141" t="s">
        <v>2713</v>
      </c>
      <c r="H918" s="142">
        <v>10</v>
      </c>
      <c r="I918" s="143">
        <v>38100</v>
      </c>
      <c r="J918" s="143">
        <f t="shared" si="150"/>
        <v>381000</v>
      </c>
      <c r="K918" s="140" t="s">
        <v>117</v>
      </c>
      <c r="L918" s="144"/>
      <c r="M918" s="145" t="s">
        <v>1</v>
      </c>
      <c r="N918" s="146" t="s">
        <v>34</v>
      </c>
      <c r="O918" s="131">
        <v>0</v>
      </c>
      <c r="P918" s="131">
        <f t="shared" si="151"/>
        <v>0</v>
      </c>
      <c r="Q918" s="131">
        <v>0</v>
      </c>
      <c r="R918" s="131">
        <f t="shared" si="152"/>
        <v>0</v>
      </c>
      <c r="S918" s="131">
        <v>0</v>
      </c>
      <c r="T918" s="132">
        <f t="shared" si="153"/>
        <v>0</v>
      </c>
      <c r="AR918" s="133" t="s">
        <v>623</v>
      </c>
      <c r="AT918" s="133" t="s">
        <v>2422</v>
      </c>
      <c r="AU918" s="133" t="s">
        <v>76</v>
      </c>
      <c r="AY918" s="13" t="s">
        <v>112</v>
      </c>
      <c r="BE918" s="134">
        <f t="shared" si="154"/>
        <v>381000</v>
      </c>
      <c r="BF918" s="134">
        <f t="shared" si="155"/>
        <v>0</v>
      </c>
      <c r="BG918" s="134">
        <f t="shared" si="156"/>
        <v>0</v>
      </c>
      <c r="BH918" s="134">
        <f t="shared" si="157"/>
        <v>0</v>
      </c>
      <c r="BI918" s="134">
        <f t="shared" si="158"/>
        <v>0</v>
      </c>
      <c r="BJ918" s="13" t="s">
        <v>76</v>
      </c>
      <c r="BK918" s="134">
        <f t="shared" si="159"/>
        <v>381000</v>
      </c>
      <c r="BL918" s="13" t="s">
        <v>623</v>
      </c>
      <c r="BM918" s="133" t="s">
        <v>3236</v>
      </c>
    </row>
    <row r="919" spans="2:65" s="1" customFormat="1" ht="37.9" customHeight="1">
      <c r="B919" s="122"/>
      <c r="C919" s="138" t="s">
        <v>3237</v>
      </c>
      <c r="D919" s="138" t="s">
        <v>2422</v>
      </c>
      <c r="E919" s="139" t="s">
        <v>3238</v>
      </c>
      <c r="F919" s="140" t="s">
        <v>3239</v>
      </c>
      <c r="G919" s="141" t="s">
        <v>2713</v>
      </c>
      <c r="H919" s="142">
        <v>10</v>
      </c>
      <c r="I919" s="143">
        <v>53400</v>
      </c>
      <c r="J919" s="143">
        <f t="shared" si="150"/>
        <v>534000</v>
      </c>
      <c r="K919" s="140" t="s">
        <v>117</v>
      </c>
      <c r="L919" s="144"/>
      <c r="M919" s="145" t="s">
        <v>1</v>
      </c>
      <c r="N919" s="146" t="s">
        <v>34</v>
      </c>
      <c r="O919" s="131">
        <v>0</v>
      </c>
      <c r="P919" s="131">
        <f t="shared" si="151"/>
        <v>0</v>
      </c>
      <c r="Q919" s="131">
        <v>0</v>
      </c>
      <c r="R919" s="131">
        <f t="shared" si="152"/>
        <v>0</v>
      </c>
      <c r="S919" s="131">
        <v>0</v>
      </c>
      <c r="T919" s="132">
        <f t="shared" si="153"/>
        <v>0</v>
      </c>
      <c r="AR919" s="133" t="s">
        <v>623</v>
      </c>
      <c r="AT919" s="133" t="s">
        <v>2422</v>
      </c>
      <c r="AU919" s="133" t="s">
        <v>76</v>
      </c>
      <c r="AY919" s="13" t="s">
        <v>112</v>
      </c>
      <c r="BE919" s="134">
        <f t="shared" si="154"/>
        <v>534000</v>
      </c>
      <c r="BF919" s="134">
        <f t="shared" si="155"/>
        <v>0</v>
      </c>
      <c r="BG919" s="134">
        <f t="shared" si="156"/>
        <v>0</v>
      </c>
      <c r="BH919" s="134">
        <f t="shared" si="157"/>
        <v>0</v>
      </c>
      <c r="BI919" s="134">
        <f t="shared" si="158"/>
        <v>0</v>
      </c>
      <c r="BJ919" s="13" t="s">
        <v>76</v>
      </c>
      <c r="BK919" s="134">
        <f t="shared" si="159"/>
        <v>534000</v>
      </c>
      <c r="BL919" s="13" t="s">
        <v>623</v>
      </c>
      <c r="BM919" s="133" t="s">
        <v>3240</v>
      </c>
    </row>
    <row r="920" spans="2:65" s="1" customFormat="1" ht="24.2" customHeight="1">
      <c r="B920" s="122"/>
      <c r="C920" s="138" t="s">
        <v>3241</v>
      </c>
      <c r="D920" s="138" t="s">
        <v>2422</v>
      </c>
      <c r="E920" s="139" t="s">
        <v>3242</v>
      </c>
      <c r="F920" s="140" t="s">
        <v>3243</v>
      </c>
      <c r="G920" s="141" t="s">
        <v>2713</v>
      </c>
      <c r="H920" s="142">
        <v>10</v>
      </c>
      <c r="I920" s="143">
        <v>76900</v>
      </c>
      <c r="J920" s="143">
        <f t="shared" si="150"/>
        <v>769000</v>
      </c>
      <c r="K920" s="140" t="s">
        <v>117</v>
      </c>
      <c r="L920" s="144"/>
      <c r="M920" s="145" t="s">
        <v>1</v>
      </c>
      <c r="N920" s="146" t="s">
        <v>34</v>
      </c>
      <c r="O920" s="131">
        <v>0</v>
      </c>
      <c r="P920" s="131">
        <f t="shared" si="151"/>
        <v>0</v>
      </c>
      <c r="Q920" s="131">
        <v>0</v>
      </c>
      <c r="R920" s="131">
        <f t="shared" si="152"/>
        <v>0</v>
      </c>
      <c r="S920" s="131">
        <v>0</v>
      </c>
      <c r="T920" s="132">
        <f t="shared" si="153"/>
        <v>0</v>
      </c>
      <c r="AR920" s="133" t="s">
        <v>623</v>
      </c>
      <c r="AT920" s="133" t="s">
        <v>2422</v>
      </c>
      <c r="AU920" s="133" t="s">
        <v>76</v>
      </c>
      <c r="AY920" s="13" t="s">
        <v>112</v>
      </c>
      <c r="BE920" s="134">
        <f t="shared" si="154"/>
        <v>769000</v>
      </c>
      <c r="BF920" s="134">
        <f t="shared" si="155"/>
        <v>0</v>
      </c>
      <c r="BG920" s="134">
        <f t="shared" si="156"/>
        <v>0</v>
      </c>
      <c r="BH920" s="134">
        <f t="shared" si="157"/>
        <v>0</v>
      </c>
      <c r="BI920" s="134">
        <f t="shared" si="158"/>
        <v>0</v>
      </c>
      <c r="BJ920" s="13" t="s">
        <v>76</v>
      </c>
      <c r="BK920" s="134">
        <f t="shared" si="159"/>
        <v>769000</v>
      </c>
      <c r="BL920" s="13" t="s">
        <v>623</v>
      </c>
      <c r="BM920" s="133" t="s">
        <v>3244</v>
      </c>
    </row>
    <row r="921" spans="2:65" s="1" customFormat="1" ht="24.2" customHeight="1">
      <c r="B921" s="122"/>
      <c r="C921" s="138" t="s">
        <v>3245</v>
      </c>
      <c r="D921" s="138" t="s">
        <v>2422</v>
      </c>
      <c r="E921" s="139" t="s">
        <v>3246</v>
      </c>
      <c r="F921" s="140" t="s">
        <v>3247</v>
      </c>
      <c r="G921" s="141" t="s">
        <v>2713</v>
      </c>
      <c r="H921" s="142">
        <v>10</v>
      </c>
      <c r="I921" s="143">
        <v>78000</v>
      </c>
      <c r="J921" s="143">
        <f t="shared" si="150"/>
        <v>780000</v>
      </c>
      <c r="K921" s="140" t="s">
        <v>117</v>
      </c>
      <c r="L921" s="144"/>
      <c r="M921" s="145" t="s">
        <v>1</v>
      </c>
      <c r="N921" s="146" t="s">
        <v>34</v>
      </c>
      <c r="O921" s="131">
        <v>0</v>
      </c>
      <c r="P921" s="131">
        <f t="shared" si="151"/>
        <v>0</v>
      </c>
      <c r="Q921" s="131">
        <v>0</v>
      </c>
      <c r="R921" s="131">
        <f t="shared" si="152"/>
        <v>0</v>
      </c>
      <c r="S921" s="131">
        <v>0</v>
      </c>
      <c r="T921" s="132">
        <f t="shared" si="153"/>
        <v>0</v>
      </c>
      <c r="AR921" s="133" t="s">
        <v>623</v>
      </c>
      <c r="AT921" s="133" t="s">
        <v>2422</v>
      </c>
      <c r="AU921" s="133" t="s">
        <v>76</v>
      </c>
      <c r="AY921" s="13" t="s">
        <v>112</v>
      </c>
      <c r="BE921" s="134">
        <f t="shared" si="154"/>
        <v>780000</v>
      </c>
      <c r="BF921" s="134">
        <f t="shared" si="155"/>
        <v>0</v>
      </c>
      <c r="BG921" s="134">
        <f t="shared" si="156"/>
        <v>0</v>
      </c>
      <c r="BH921" s="134">
        <f t="shared" si="157"/>
        <v>0</v>
      </c>
      <c r="BI921" s="134">
        <f t="shared" si="158"/>
        <v>0</v>
      </c>
      <c r="BJ921" s="13" t="s">
        <v>76</v>
      </c>
      <c r="BK921" s="134">
        <f t="shared" si="159"/>
        <v>780000</v>
      </c>
      <c r="BL921" s="13" t="s">
        <v>623</v>
      </c>
      <c r="BM921" s="133" t="s">
        <v>3248</v>
      </c>
    </row>
    <row r="922" spans="2:65" s="1" customFormat="1" ht="33" customHeight="1">
      <c r="B922" s="122"/>
      <c r="C922" s="138" t="s">
        <v>3249</v>
      </c>
      <c r="D922" s="138" t="s">
        <v>2422</v>
      </c>
      <c r="E922" s="139" t="s">
        <v>3250</v>
      </c>
      <c r="F922" s="140" t="s">
        <v>3251</v>
      </c>
      <c r="G922" s="141" t="s">
        <v>2713</v>
      </c>
      <c r="H922" s="142">
        <v>10</v>
      </c>
      <c r="I922" s="143">
        <v>103700</v>
      </c>
      <c r="J922" s="143">
        <f t="shared" si="150"/>
        <v>1037000</v>
      </c>
      <c r="K922" s="140" t="s">
        <v>117</v>
      </c>
      <c r="L922" s="144"/>
      <c r="M922" s="145" t="s">
        <v>1</v>
      </c>
      <c r="N922" s="146" t="s">
        <v>34</v>
      </c>
      <c r="O922" s="131">
        <v>0</v>
      </c>
      <c r="P922" s="131">
        <f t="shared" si="151"/>
        <v>0</v>
      </c>
      <c r="Q922" s="131">
        <v>0</v>
      </c>
      <c r="R922" s="131">
        <f t="shared" si="152"/>
        <v>0</v>
      </c>
      <c r="S922" s="131">
        <v>0</v>
      </c>
      <c r="T922" s="132">
        <f t="shared" si="153"/>
        <v>0</v>
      </c>
      <c r="AR922" s="133" t="s">
        <v>623</v>
      </c>
      <c r="AT922" s="133" t="s">
        <v>2422</v>
      </c>
      <c r="AU922" s="133" t="s">
        <v>76</v>
      </c>
      <c r="AY922" s="13" t="s">
        <v>112</v>
      </c>
      <c r="BE922" s="134">
        <f t="shared" si="154"/>
        <v>1037000</v>
      </c>
      <c r="BF922" s="134">
        <f t="shared" si="155"/>
        <v>0</v>
      </c>
      <c r="BG922" s="134">
        <f t="shared" si="156"/>
        <v>0</v>
      </c>
      <c r="BH922" s="134">
        <f t="shared" si="157"/>
        <v>0</v>
      </c>
      <c r="BI922" s="134">
        <f t="shared" si="158"/>
        <v>0</v>
      </c>
      <c r="BJ922" s="13" t="s">
        <v>76</v>
      </c>
      <c r="BK922" s="134">
        <f t="shared" si="159"/>
        <v>1037000</v>
      </c>
      <c r="BL922" s="13" t="s">
        <v>623</v>
      </c>
      <c r="BM922" s="133" t="s">
        <v>3252</v>
      </c>
    </row>
    <row r="923" spans="2:65" s="1" customFormat="1" ht="24.2" customHeight="1">
      <c r="B923" s="122"/>
      <c r="C923" s="138" t="s">
        <v>3253</v>
      </c>
      <c r="D923" s="138" t="s">
        <v>2422</v>
      </c>
      <c r="E923" s="139" t="s">
        <v>3254</v>
      </c>
      <c r="F923" s="140" t="s">
        <v>3255</v>
      </c>
      <c r="G923" s="141" t="s">
        <v>2713</v>
      </c>
      <c r="H923" s="142">
        <v>10</v>
      </c>
      <c r="I923" s="143">
        <v>67700</v>
      </c>
      <c r="J923" s="143">
        <f t="shared" si="150"/>
        <v>677000</v>
      </c>
      <c r="K923" s="140" t="s">
        <v>117</v>
      </c>
      <c r="L923" s="144"/>
      <c r="M923" s="145" t="s">
        <v>1</v>
      </c>
      <c r="N923" s="146" t="s">
        <v>34</v>
      </c>
      <c r="O923" s="131">
        <v>0</v>
      </c>
      <c r="P923" s="131">
        <f t="shared" si="151"/>
        <v>0</v>
      </c>
      <c r="Q923" s="131">
        <v>0</v>
      </c>
      <c r="R923" s="131">
        <f t="shared" si="152"/>
        <v>0</v>
      </c>
      <c r="S923" s="131">
        <v>0</v>
      </c>
      <c r="T923" s="132">
        <f t="shared" si="153"/>
        <v>0</v>
      </c>
      <c r="AR923" s="133" t="s">
        <v>623</v>
      </c>
      <c r="AT923" s="133" t="s">
        <v>2422</v>
      </c>
      <c r="AU923" s="133" t="s">
        <v>76</v>
      </c>
      <c r="AY923" s="13" t="s">
        <v>112</v>
      </c>
      <c r="BE923" s="134">
        <f t="shared" si="154"/>
        <v>677000</v>
      </c>
      <c r="BF923" s="134">
        <f t="shared" si="155"/>
        <v>0</v>
      </c>
      <c r="BG923" s="134">
        <f t="shared" si="156"/>
        <v>0</v>
      </c>
      <c r="BH923" s="134">
        <f t="shared" si="157"/>
        <v>0</v>
      </c>
      <c r="BI923" s="134">
        <f t="shared" si="158"/>
        <v>0</v>
      </c>
      <c r="BJ923" s="13" t="s">
        <v>76</v>
      </c>
      <c r="BK923" s="134">
        <f t="shared" si="159"/>
        <v>677000</v>
      </c>
      <c r="BL923" s="13" t="s">
        <v>623</v>
      </c>
      <c r="BM923" s="133" t="s">
        <v>3256</v>
      </c>
    </row>
    <row r="924" spans="2:65" s="1" customFormat="1" ht="37.9" customHeight="1">
      <c r="B924" s="122"/>
      <c r="C924" s="138" t="s">
        <v>3257</v>
      </c>
      <c r="D924" s="138" t="s">
        <v>2422</v>
      </c>
      <c r="E924" s="139" t="s">
        <v>3258</v>
      </c>
      <c r="F924" s="140" t="s">
        <v>3259</v>
      </c>
      <c r="G924" s="141" t="s">
        <v>2713</v>
      </c>
      <c r="H924" s="142">
        <v>10</v>
      </c>
      <c r="I924" s="143">
        <v>67700</v>
      </c>
      <c r="J924" s="143">
        <f t="shared" si="150"/>
        <v>677000</v>
      </c>
      <c r="K924" s="140" t="s">
        <v>117</v>
      </c>
      <c r="L924" s="144"/>
      <c r="M924" s="145" t="s">
        <v>1</v>
      </c>
      <c r="N924" s="146" t="s">
        <v>34</v>
      </c>
      <c r="O924" s="131">
        <v>0</v>
      </c>
      <c r="P924" s="131">
        <f t="shared" si="151"/>
        <v>0</v>
      </c>
      <c r="Q924" s="131">
        <v>0</v>
      </c>
      <c r="R924" s="131">
        <f t="shared" si="152"/>
        <v>0</v>
      </c>
      <c r="S924" s="131">
        <v>0</v>
      </c>
      <c r="T924" s="132">
        <f t="shared" si="153"/>
        <v>0</v>
      </c>
      <c r="AR924" s="133" t="s">
        <v>623</v>
      </c>
      <c r="AT924" s="133" t="s">
        <v>2422</v>
      </c>
      <c r="AU924" s="133" t="s">
        <v>76</v>
      </c>
      <c r="AY924" s="13" t="s">
        <v>112</v>
      </c>
      <c r="BE924" s="134">
        <f t="shared" si="154"/>
        <v>677000</v>
      </c>
      <c r="BF924" s="134">
        <f t="shared" si="155"/>
        <v>0</v>
      </c>
      <c r="BG924" s="134">
        <f t="shared" si="156"/>
        <v>0</v>
      </c>
      <c r="BH924" s="134">
        <f t="shared" si="157"/>
        <v>0</v>
      </c>
      <c r="BI924" s="134">
        <f t="shared" si="158"/>
        <v>0</v>
      </c>
      <c r="BJ924" s="13" t="s">
        <v>76</v>
      </c>
      <c r="BK924" s="134">
        <f t="shared" si="159"/>
        <v>677000</v>
      </c>
      <c r="BL924" s="13" t="s">
        <v>623</v>
      </c>
      <c r="BM924" s="133" t="s">
        <v>3260</v>
      </c>
    </row>
    <row r="925" spans="2:65" s="1" customFormat="1" ht="33" customHeight="1">
      <c r="B925" s="122"/>
      <c r="C925" s="138" t="s">
        <v>3261</v>
      </c>
      <c r="D925" s="138" t="s">
        <v>2422</v>
      </c>
      <c r="E925" s="139" t="s">
        <v>3262</v>
      </c>
      <c r="F925" s="140" t="s">
        <v>3263</v>
      </c>
      <c r="G925" s="141" t="s">
        <v>2713</v>
      </c>
      <c r="H925" s="142">
        <v>10</v>
      </c>
      <c r="I925" s="143">
        <v>76900</v>
      </c>
      <c r="J925" s="143">
        <f t="shared" si="150"/>
        <v>769000</v>
      </c>
      <c r="K925" s="140" t="s">
        <v>117</v>
      </c>
      <c r="L925" s="144"/>
      <c r="M925" s="145" t="s">
        <v>1</v>
      </c>
      <c r="N925" s="146" t="s">
        <v>34</v>
      </c>
      <c r="O925" s="131">
        <v>0</v>
      </c>
      <c r="P925" s="131">
        <f t="shared" si="151"/>
        <v>0</v>
      </c>
      <c r="Q925" s="131">
        <v>0</v>
      </c>
      <c r="R925" s="131">
        <f t="shared" si="152"/>
        <v>0</v>
      </c>
      <c r="S925" s="131">
        <v>0</v>
      </c>
      <c r="T925" s="132">
        <f t="shared" si="153"/>
        <v>0</v>
      </c>
      <c r="AR925" s="133" t="s">
        <v>623</v>
      </c>
      <c r="AT925" s="133" t="s">
        <v>2422</v>
      </c>
      <c r="AU925" s="133" t="s">
        <v>76</v>
      </c>
      <c r="AY925" s="13" t="s">
        <v>112</v>
      </c>
      <c r="BE925" s="134">
        <f t="shared" si="154"/>
        <v>769000</v>
      </c>
      <c r="BF925" s="134">
        <f t="shared" si="155"/>
        <v>0</v>
      </c>
      <c r="BG925" s="134">
        <f t="shared" si="156"/>
        <v>0</v>
      </c>
      <c r="BH925" s="134">
        <f t="shared" si="157"/>
        <v>0</v>
      </c>
      <c r="BI925" s="134">
        <f t="shared" si="158"/>
        <v>0</v>
      </c>
      <c r="BJ925" s="13" t="s">
        <v>76</v>
      </c>
      <c r="BK925" s="134">
        <f t="shared" si="159"/>
        <v>769000</v>
      </c>
      <c r="BL925" s="13" t="s">
        <v>623</v>
      </c>
      <c r="BM925" s="133" t="s">
        <v>3264</v>
      </c>
    </row>
    <row r="926" spans="2:65" s="1" customFormat="1" ht="33" customHeight="1">
      <c r="B926" s="122"/>
      <c r="C926" s="138" t="s">
        <v>3265</v>
      </c>
      <c r="D926" s="138" t="s">
        <v>2422</v>
      </c>
      <c r="E926" s="139" t="s">
        <v>3266</v>
      </c>
      <c r="F926" s="140" t="s">
        <v>3267</v>
      </c>
      <c r="G926" s="141" t="s">
        <v>2713</v>
      </c>
      <c r="H926" s="142">
        <v>10</v>
      </c>
      <c r="I926" s="143">
        <v>78000</v>
      </c>
      <c r="J926" s="143">
        <f t="shared" si="150"/>
        <v>780000</v>
      </c>
      <c r="K926" s="140" t="s">
        <v>117</v>
      </c>
      <c r="L926" s="144"/>
      <c r="M926" s="145" t="s">
        <v>1</v>
      </c>
      <c r="N926" s="146" t="s">
        <v>34</v>
      </c>
      <c r="O926" s="131">
        <v>0</v>
      </c>
      <c r="P926" s="131">
        <f t="shared" si="151"/>
        <v>0</v>
      </c>
      <c r="Q926" s="131">
        <v>0</v>
      </c>
      <c r="R926" s="131">
        <f t="shared" si="152"/>
        <v>0</v>
      </c>
      <c r="S926" s="131">
        <v>0</v>
      </c>
      <c r="T926" s="132">
        <f t="shared" si="153"/>
        <v>0</v>
      </c>
      <c r="AR926" s="133" t="s">
        <v>623</v>
      </c>
      <c r="AT926" s="133" t="s">
        <v>2422</v>
      </c>
      <c r="AU926" s="133" t="s">
        <v>76</v>
      </c>
      <c r="AY926" s="13" t="s">
        <v>112</v>
      </c>
      <c r="BE926" s="134">
        <f t="shared" si="154"/>
        <v>780000</v>
      </c>
      <c r="BF926" s="134">
        <f t="shared" si="155"/>
        <v>0</v>
      </c>
      <c r="BG926" s="134">
        <f t="shared" si="156"/>
        <v>0</v>
      </c>
      <c r="BH926" s="134">
        <f t="shared" si="157"/>
        <v>0</v>
      </c>
      <c r="BI926" s="134">
        <f t="shared" si="158"/>
        <v>0</v>
      </c>
      <c r="BJ926" s="13" t="s">
        <v>76</v>
      </c>
      <c r="BK926" s="134">
        <f t="shared" si="159"/>
        <v>780000</v>
      </c>
      <c r="BL926" s="13" t="s">
        <v>623</v>
      </c>
      <c r="BM926" s="133" t="s">
        <v>3268</v>
      </c>
    </row>
    <row r="927" spans="2:65" s="1" customFormat="1" ht="24.2" customHeight="1">
      <c r="B927" s="122"/>
      <c r="C927" s="138" t="s">
        <v>3269</v>
      </c>
      <c r="D927" s="138" t="s">
        <v>2422</v>
      </c>
      <c r="E927" s="139" t="s">
        <v>3270</v>
      </c>
      <c r="F927" s="140" t="s">
        <v>3271</v>
      </c>
      <c r="G927" s="141" t="s">
        <v>2713</v>
      </c>
      <c r="H927" s="142">
        <v>10</v>
      </c>
      <c r="I927" s="143">
        <v>113400</v>
      </c>
      <c r="J927" s="143">
        <f t="shared" ref="J927:J990" si="160">ROUND(I927*H927,2)</f>
        <v>1134000</v>
      </c>
      <c r="K927" s="140" t="s">
        <v>117</v>
      </c>
      <c r="L927" s="144"/>
      <c r="M927" s="145" t="s">
        <v>1</v>
      </c>
      <c r="N927" s="146" t="s">
        <v>34</v>
      </c>
      <c r="O927" s="131">
        <v>0</v>
      </c>
      <c r="P927" s="131">
        <f t="shared" ref="P927:P990" si="161">O927*H927</f>
        <v>0</v>
      </c>
      <c r="Q927" s="131">
        <v>0</v>
      </c>
      <c r="R927" s="131">
        <f t="shared" ref="R927:R990" si="162">Q927*H927</f>
        <v>0</v>
      </c>
      <c r="S927" s="131">
        <v>0</v>
      </c>
      <c r="T927" s="132">
        <f t="shared" ref="T927:T990" si="163">S927*H927</f>
        <v>0</v>
      </c>
      <c r="AR927" s="133" t="s">
        <v>623</v>
      </c>
      <c r="AT927" s="133" t="s">
        <v>2422</v>
      </c>
      <c r="AU927" s="133" t="s">
        <v>76</v>
      </c>
      <c r="AY927" s="13" t="s">
        <v>112</v>
      </c>
      <c r="BE927" s="134">
        <f t="shared" ref="BE927:BE990" si="164">IF(N927="základní",J927,0)</f>
        <v>1134000</v>
      </c>
      <c r="BF927" s="134">
        <f t="shared" ref="BF927:BF990" si="165">IF(N927="snížená",J927,0)</f>
        <v>0</v>
      </c>
      <c r="BG927" s="134">
        <f t="shared" ref="BG927:BG990" si="166">IF(N927="zákl. přenesená",J927,0)</f>
        <v>0</v>
      </c>
      <c r="BH927" s="134">
        <f t="shared" ref="BH927:BH990" si="167">IF(N927="sníž. přenesená",J927,0)</f>
        <v>0</v>
      </c>
      <c r="BI927" s="134">
        <f t="shared" ref="BI927:BI990" si="168">IF(N927="nulová",J927,0)</f>
        <v>0</v>
      </c>
      <c r="BJ927" s="13" t="s">
        <v>76</v>
      </c>
      <c r="BK927" s="134">
        <f t="shared" ref="BK927:BK990" si="169">ROUND(I927*H927,2)</f>
        <v>1134000</v>
      </c>
      <c r="BL927" s="13" t="s">
        <v>623</v>
      </c>
      <c r="BM927" s="133" t="s">
        <v>3272</v>
      </c>
    </row>
    <row r="928" spans="2:65" s="1" customFormat="1" ht="24.2" customHeight="1">
      <c r="B928" s="122"/>
      <c r="C928" s="138" t="s">
        <v>3273</v>
      </c>
      <c r="D928" s="138" t="s">
        <v>2422</v>
      </c>
      <c r="E928" s="139" t="s">
        <v>3274</v>
      </c>
      <c r="F928" s="140" t="s">
        <v>3275</v>
      </c>
      <c r="G928" s="141" t="s">
        <v>133</v>
      </c>
      <c r="H928" s="142">
        <v>10</v>
      </c>
      <c r="I928" s="143">
        <v>5990</v>
      </c>
      <c r="J928" s="143">
        <f t="shared" si="160"/>
        <v>59900</v>
      </c>
      <c r="K928" s="140" t="s">
        <v>117</v>
      </c>
      <c r="L928" s="144"/>
      <c r="M928" s="145" t="s">
        <v>1</v>
      </c>
      <c r="N928" s="146" t="s">
        <v>34</v>
      </c>
      <c r="O928" s="131">
        <v>0</v>
      </c>
      <c r="P928" s="131">
        <f t="shared" si="161"/>
        <v>0</v>
      </c>
      <c r="Q928" s="131">
        <v>0</v>
      </c>
      <c r="R928" s="131">
        <f t="shared" si="162"/>
        <v>0</v>
      </c>
      <c r="S928" s="131">
        <v>0</v>
      </c>
      <c r="T928" s="132">
        <f t="shared" si="163"/>
        <v>0</v>
      </c>
      <c r="AR928" s="133" t="s">
        <v>623</v>
      </c>
      <c r="AT928" s="133" t="s">
        <v>2422</v>
      </c>
      <c r="AU928" s="133" t="s">
        <v>76</v>
      </c>
      <c r="AY928" s="13" t="s">
        <v>112</v>
      </c>
      <c r="BE928" s="134">
        <f t="shared" si="164"/>
        <v>59900</v>
      </c>
      <c r="BF928" s="134">
        <f t="shared" si="165"/>
        <v>0</v>
      </c>
      <c r="BG928" s="134">
        <f t="shared" si="166"/>
        <v>0</v>
      </c>
      <c r="BH928" s="134">
        <f t="shared" si="167"/>
        <v>0</v>
      </c>
      <c r="BI928" s="134">
        <f t="shared" si="168"/>
        <v>0</v>
      </c>
      <c r="BJ928" s="13" t="s">
        <v>76</v>
      </c>
      <c r="BK928" s="134">
        <f t="shared" si="169"/>
        <v>59900</v>
      </c>
      <c r="BL928" s="13" t="s">
        <v>623</v>
      </c>
      <c r="BM928" s="133" t="s">
        <v>3276</v>
      </c>
    </row>
    <row r="929" spans="2:65" s="1" customFormat="1" ht="24.2" customHeight="1">
      <c r="B929" s="122"/>
      <c r="C929" s="138" t="s">
        <v>3277</v>
      </c>
      <c r="D929" s="138" t="s">
        <v>2422</v>
      </c>
      <c r="E929" s="139" t="s">
        <v>3278</v>
      </c>
      <c r="F929" s="140" t="s">
        <v>3279</v>
      </c>
      <c r="G929" s="141" t="s">
        <v>133</v>
      </c>
      <c r="H929" s="142">
        <v>10</v>
      </c>
      <c r="I929" s="143">
        <v>15500</v>
      </c>
      <c r="J929" s="143">
        <f t="shared" si="160"/>
        <v>155000</v>
      </c>
      <c r="K929" s="140" t="s">
        <v>117</v>
      </c>
      <c r="L929" s="144"/>
      <c r="M929" s="145" t="s">
        <v>1</v>
      </c>
      <c r="N929" s="146" t="s">
        <v>34</v>
      </c>
      <c r="O929" s="131">
        <v>0</v>
      </c>
      <c r="P929" s="131">
        <f t="shared" si="161"/>
        <v>0</v>
      </c>
      <c r="Q929" s="131">
        <v>0</v>
      </c>
      <c r="R929" s="131">
        <f t="shared" si="162"/>
        <v>0</v>
      </c>
      <c r="S929" s="131">
        <v>0</v>
      </c>
      <c r="T929" s="132">
        <f t="shared" si="163"/>
        <v>0</v>
      </c>
      <c r="AR929" s="133" t="s">
        <v>623</v>
      </c>
      <c r="AT929" s="133" t="s">
        <v>2422</v>
      </c>
      <c r="AU929" s="133" t="s">
        <v>76</v>
      </c>
      <c r="AY929" s="13" t="s">
        <v>112</v>
      </c>
      <c r="BE929" s="134">
        <f t="shared" si="164"/>
        <v>155000</v>
      </c>
      <c r="BF929" s="134">
        <f t="shared" si="165"/>
        <v>0</v>
      </c>
      <c r="BG929" s="134">
        <f t="shared" si="166"/>
        <v>0</v>
      </c>
      <c r="BH929" s="134">
        <f t="shared" si="167"/>
        <v>0</v>
      </c>
      <c r="BI929" s="134">
        <f t="shared" si="168"/>
        <v>0</v>
      </c>
      <c r="BJ929" s="13" t="s">
        <v>76</v>
      </c>
      <c r="BK929" s="134">
        <f t="shared" si="169"/>
        <v>155000</v>
      </c>
      <c r="BL929" s="13" t="s">
        <v>623</v>
      </c>
      <c r="BM929" s="133" t="s">
        <v>3280</v>
      </c>
    </row>
    <row r="930" spans="2:65" s="1" customFormat="1" ht="24.2" customHeight="1">
      <c r="B930" s="122"/>
      <c r="C930" s="138" t="s">
        <v>3281</v>
      </c>
      <c r="D930" s="138" t="s">
        <v>2422</v>
      </c>
      <c r="E930" s="139" t="s">
        <v>3282</v>
      </c>
      <c r="F930" s="140" t="s">
        <v>3283</v>
      </c>
      <c r="G930" s="141" t="s">
        <v>133</v>
      </c>
      <c r="H930" s="142">
        <v>10</v>
      </c>
      <c r="I930" s="143">
        <v>28600</v>
      </c>
      <c r="J930" s="143">
        <f t="shared" si="160"/>
        <v>286000</v>
      </c>
      <c r="K930" s="140" t="s">
        <v>117</v>
      </c>
      <c r="L930" s="144"/>
      <c r="M930" s="145" t="s">
        <v>1</v>
      </c>
      <c r="N930" s="146" t="s">
        <v>34</v>
      </c>
      <c r="O930" s="131">
        <v>0</v>
      </c>
      <c r="P930" s="131">
        <f t="shared" si="161"/>
        <v>0</v>
      </c>
      <c r="Q930" s="131">
        <v>0</v>
      </c>
      <c r="R930" s="131">
        <f t="shared" si="162"/>
        <v>0</v>
      </c>
      <c r="S930" s="131">
        <v>0</v>
      </c>
      <c r="T930" s="132">
        <f t="shared" si="163"/>
        <v>0</v>
      </c>
      <c r="AR930" s="133" t="s">
        <v>623</v>
      </c>
      <c r="AT930" s="133" t="s">
        <v>2422</v>
      </c>
      <c r="AU930" s="133" t="s">
        <v>76</v>
      </c>
      <c r="AY930" s="13" t="s">
        <v>112</v>
      </c>
      <c r="BE930" s="134">
        <f t="shared" si="164"/>
        <v>286000</v>
      </c>
      <c r="BF930" s="134">
        <f t="shared" si="165"/>
        <v>0</v>
      </c>
      <c r="BG930" s="134">
        <f t="shared" si="166"/>
        <v>0</v>
      </c>
      <c r="BH930" s="134">
        <f t="shared" si="167"/>
        <v>0</v>
      </c>
      <c r="BI930" s="134">
        <f t="shared" si="168"/>
        <v>0</v>
      </c>
      <c r="BJ930" s="13" t="s">
        <v>76</v>
      </c>
      <c r="BK930" s="134">
        <f t="shared" si="169"/>
        <v>286000</v>
      </c>
      <c r="BL930" s="13" t="s">
        <v>623</v>
      </c>
      <c r="BM930" s="133" t="s">
        <v>3284</v>
      </c>
    </row>
    <row r="931" spans="2:65" s="1" customFormat="1" ht="24.2" customHeight="1">
      <c r="B931" s="122"/>
      <c r="C931" s="138" t="s">
        <v>3285</v>
      </c>
      <c r="D931" s="138" t="s">
        <v>2422</v>
      </c>
      <c r="E931" s="139" t="s">
        <v>3286</v>
      </c>
      <c r="F931" s="140" t="s">
        <v>3287</v>
      </c>
      <c r="G931" s="141" t="s">
        <v>133</v>
      </c>
      <c r="H931" s="142">
        <v>10</v>
      </c>
      <c r="I931" s="143">
        <v>4520</v>
      </c>
      <c r="J931" s="143">
        <f t="shared" si="160"/>
        <v>45200</v>
      </c>
      <c r="K931" s="140" t="s">
        <v>117</v>
      </c>
      <c r="L931" s="144"/>
      <c r="M931" s="145" t="s">
        <v>1</v>
      </c>
      <c r="N931" s="146" t="s">
        <v>34</v>
      </c>
      <c r="O931" s="131">
        <v>0</v>
      </c>
      <c r="P931" s="131">
        <f t="shared" si="161"/>
        <v>0</v>
      </c>
      <c r="Q931" s="131">
        <v>0</v>
      </c>
      <c r="R931" s="131">
        <f t="shared" si="162"/>
        <v>0</v>
      </c>
      <c r="S931" s="131">
        <v>0</v>
      </c>
      <c r="T931" s="132">
        <f t="shared" si="163"/>
        <v>0</v>
      </c>
      <c r="AR931" s="133" t="s">
        <v>623</v>
      </c>
      <c r="AT931" s="133" t="s">
        <v>2422</v>
      </c>
      <c r="AU931" s="133" t="s">
        <v>76</v>
      </c>
      <c r="AY931" s="13" t="s">
        <v>112</v>
      </c>
      <c r="BE931" s="134">
        <f t="shared" si="164"/>
        <v>45200</v>
      </c>
      <c r="BF931" s="134">
        <f t="shared" si="165"/>
        <v>0</v>
      </c>
      <c r="BG931" s="134">
        <f t="shared" si="166"/>
        <v>0</v>
      </c>
      <c r="BH931" s="134">
        <f t="shared" si="167"/>
        <v>0</v>
      </c>
      <c r="BI931" s="134">
        <f t="shared" si="168"/>
        <v>0</v>
      </c>
      <c r="BJ931" s="13" t="s">
        <v>76</v>
      </c>
      <c r="BK931" s="134">
        <f t="shared" si="169"/>
        <v>45200</v>
      </c>
      <c r="BL931" s="13" t="s">
        <v>623</v>
      </c>
      <c r="BM931" s="133" t="s">
        <v>3288</v>
      </c>
    </row>
    <row r="932" spans="2:65" s="1" customFormat="1" ht="24.2" customHeight="1">
      <c r="B932" s="122"/>
      <c r="C932" s="138" t="s">
        <v>3289</v>
      </c>
      <c r="D932" s="138" t="s">
        <v>2422</v>
      </c>
      <c r="E932" s="139" t="s">
        <v>3290</v>
      </c>
      <c r="F932" s="140" t="s">
        <v>3291</v>
      </c>
      <c r="G932" s="141" t="s">
        <v>133</v>
      </c>
      <c r="H932" s="142">
        <v>10</v>
      </c>
      <c r="I932" s="143">
        <v>754</v>
      </c>
      <c r="J932" s="143">
        <f t="shared" si="160"/>
        <v>7540</v>
      </c>
      <c r="K932" s="140" t="s">
        <v>117</v>
      </c>
      <c r="L932" s="144"/>
      <c r="M932" s="145" t="s">
        <v>1</v>
      </c>
      <c r="N932" s="146" t="s">
        <v>34</v>
      </c>
      <c r="O932" s="131">
        <v>0</v>
      </c>
      <c r="P932" s="131">
        <f t="shared" si="161"/>
        <v>0</v>
      </c>
      <c r="Q932" s="131">
        <v>0</v>
      </c>
      <c r="R932" s="131">
        <f t="shared" si="162"/>
        <v>0</v>
      </c>
      <c r="S932" s="131">
        <v>0</v>
      </c>
      <c r="T932" s="132">
        <f t="shared" si="163"/>
        <v>0</v>
      </c>
      <c r="AR932" s="133" t="s">
        <v>623</v>
      </c>
      <c r="AT932" s="133" t="s">
        <v>2422</v>
      </c>
      <c r="AU932" s="133" t="s">
        <v>76</v>
      </c>
      <c r="AY932" s="13" t="s">
        <v>112</v>
      </c>
      <c r="BE932" s="134">
        <f t="shared" si="164"/>
        <v>7540</v>
      </c>
      <c r="BF932" s="134">
        <f t="shared" si="165"/>
        <v>0</v>
      </c>
      <c r="BG932" s="134">
        <f t="shared" si="166"/>
        <v>0</v>
      </c>
      <c r="BH932" s="134">
        <f t="shared" si="167"/>
        <v>0</v>
      </c>
      <c r="BI932" s="134">
        <f t="shared" si="168"/>
        <v>0</v>
      </c>
      <c r="BJ932" s="13" t="s">
        <v>76</v>
      </c>
      <c r="BK932" s="134">
        <f t="shared" si="169"/>
        <v>7540</v>
      </c>
      <c r="BL932" s="13" t="s">
        <v>623</v>
      </c>
      <c r="BM932" s="133" t="s">
        <v>3292</v>
      </c>
    </row>
    <row r="933" spans="2:65" s="1" customFormat="1" ht="24.2" customHeight="1">
      <c r="B933" s="122"/>
      <c r="C933" s="138" t="s">
        <v>3293</v>
      </c>
      <c r="D933" s="138" t="s">
        <v>2422</v>
      </c>
      <c r="E933" s="139" t="s">
        <v>3294</v>
      </c>
      <c r="F933" s="140" t="s">
        <v>3295</v>
      </c>
      <c r="G933" s="141" t="s">
        <v>133</v>
      </c>
      <c r="H933" s="142">
        <v>10</v>
      </c>
      <c r="I933" s="143">
        <v>1370</v>
      </c>
      <c r="J933" s="143">
        <f t="shared" si="160"/>
        <v>13700</v>
      </c>
      <c r="K933" s="140" t="s">
        <v>117</v>
      </c>
      <c r="L933" s="144"/>
      <c r="M933" s="145" t="s">
        <v>1</v>
      </c>
      <c r="N933" s="146" t="s">
        <v>34</v>
      </c>
      <c r="O933" s="131">
        <v>0</v>
      </c>
      <c r="P933" s="131">
        <f t="shared" si="161"/>
        <v>0</v>
      </c>
      <c r="Q933" s="131">
        <v>0</v>
      </c>
      <c r="R933" s="131">
        <f t="shared" si="162"/>
        <v>0</v>
      </c>
      <c r="S933" s="131">
        <v>0</v>
      </c>
      <c r="T933" s="132">
        <f t="shared" si="163"/>
        <v>0</v>
      </c>
      <c r="AR933" s="133" t="s">
        <v>623</v>
      </c>
      <c r="AT933" s="133" t="s">
        <v>2422</v>
      </c>
      <c r="AU933" s="133" t="s">
        <v>76</v>
      </c>
      <c r="AY933" s="13" t="s">
        <v>112</v>
      </c>
      <c r="BE933" s="134">
        <f t="shared" si="164"/>
        <v>13700</v>
      </c>
      <c r="BF933" s="134">
        <f t="shared" si="165"/>
        <v>0</v>
      </c>
      <c r="BG933" s="134">
        <f t="shared" si="166"/>
        <v>0</v>
      </c>
      <c r="BH933" s="134">
        <f t="shared" si="167"/>
        <v>0</v>
      </c>
      <c r="BI933" s="134">
        <f t="shared" si="168"/>
        <v>0</v>
      </c>
      <c r="BJ933" s="13" t="s">
        <v>76</v>
      </c>
      <c r="BK933" s="134">
        <f t="shared" si="169"/>
        <v>13700</v>
      </c>
      <c r="BL933" s="13" t="s">
        <v>623</v>
      </c>
      <c r="BM933" s="133" t="s">
        <v>3296</v>
      </c>
    </row>
    <row r="934" spans="2:65" s="1" customFormat="1" ht="24.2" customHeight="1">
      <c r="B934" s="122"/>
      <c r="C934" s="138" t="s">
        <v>3297</v>
      </c>
      <c r="D934" s="138" t="s">
        <v>2422</v>
      </c>
      <c r="E934" s="139" t="s">
        <v>3298</v>
      </c>
      <c r="F934" s="140" t="s">
        <v>3299</v>
      </c>
      <c r="G934" s="141" t="s">
        <v>133</v>
      </c>
      <c r="H934" s="142">
        <v>2</v>
      </c>
      <c r="I934" s="143">
        <v>1160</v>
      </c>
      <c r="J934" s="143">
        <f t="shared" si="160"/>
        <v>2320</v>
      </c>
      <c r="K934" s="140" t="s">
        <v>117</v>
      </c>
      <c r="L934" s="144"/>
      <c r="M934" s="145" t="s">
        <v>1</v>
      </c>
      <c r="N934" s="146" t="s">
        <v>34</v>
      </c>
      <c r="O934" s="131">
        <v>0</v>
      </c>
      <c r="P934" s="131">
        <f t="shared" si="161"/>
        <v>0</v>
      </c>
      <c r="Q934" s="131">
        <v>0</v>
      </c>
      <c r="R934" s="131">
        <f t="shared" si="162"/>
        <v>0</v>
      </c>
      <c r="S934" s="131">
        <v>0</v>
      </c>
      <c r="T934" s="132">
        <f t="shared" si="163"/>
        <v>0</v>
      </c>
      <c r="AR934" s="133" t="s">
        <v>623</v>
      </c>
      <c r="AT934" s="133" t="s">
        <v>2422</v>
      </c>
      <c r="AU934" s="133" t="s">
        <v>76</v>
      </c>
      <c r="AY934" s="13" t="s">
        <v>112</v>
      </c>
      <c r="BE934" s="134">
        <f t="shared" si="164"/>
        <v>2320</v>
      </c>
      <c r="BF934" s="134">
        <f t="shared" si="165"/>
        <v>0</v>
      </c>
      <c r="BG934" s="134">
        <f t="shared" si="166"/>
        <v>0</v>
      </c>
      <c r="BH934" s="134">
        <f t="shared" si="167"/>
        <v>0</v>
      </c>
      <c r="BI934" s="134">
        <f t="shared" si="168"/>
        <v>0</v>
      </c>
      <c r="BJ934" s="13" t="s">
        <v>76</v>
      </c>
      <c r="BK934" s="134">
        <f t="shared" si="169"/>
        <v>2320</v>
      </c>
      <c r="BL934" s="13" t="s">
        <v>623</v>
      </c>
      <c r="BM934" s="133" t="s">
        <v>3300</v>
      </c>
    </row>
    <row r="935" spans="2:65" s="1" customFormat="1" ht="24.2" customHeight="1">
      <c r="B935" s="122"/>
      <c r="C935" s="138" t="s">
        <v>3301</v>
      </c>
      <c r="D935" s="138" t="s">
        <v>2422</v>
      </c>
      <c r="E935" s="139" t="s">
        <v>3302</v>
      </c>
      <c r="F935" s="140" t="s">
        <v>3303</v>
      </c>
      <c r="G935" s="141" t="s">
        <v>133</v>
      </c>
      <c r="H935" s="142">
        <v>2</v>
      </c>
      <c r="I935" s="143">
        <v>210</v>
      </c>
      <c r="J935" s="143">
        <f t="shared" si="160"/>
        <v>420</v>
      </c>
      <c r="K935" s="140" t="s">
        <v>117</v>
      </c>
      <c r="L935" s="144"/>
      <c r="M935" s="145" t="s">
        <v>1</v>
      </c>
      <c r="N935" s="146" t="s">
        <v>34</v>
      </c>
      <c r="O935" s="131">
        <v>0</v>
      </c>
      <c r="P935" s="131">
        <f t="shared" si="161"/>
        <v>0</v>
      </c>
      <c r="Q935" s="131">
        <v>0</v>
      </c>
      <c r="R935" s="131">
        <f t="shared" si="162"/>
        <v>0</v>
      </c>
      <c r="S935" s="131">
        <v>0</v>
      </c>
      <c r="T935" s="132">
        <f t="shared" si="163"/>
        <v>0</v>
      </c>
      <c r="AR935" s="133" t="s">
        <v>623</v>
      </c>
      <c r="AT935" s="133" t="s">
        <v>2422</v>
      </c>
      <c r="AU935" s="133" t="s">
        <v>76</v>
      </c>
      <c r="AY935" s="13" t="s">
        <v>112</v>
      </c>
      <c r="BE935" s="134">
        <f t="shared" si="164"/>
        <v>420</v>
      </c>
      <c r="BF935" s="134">
        <f t="shared" si="165"/>
        <v>0</v>
      </c>
      <c r="BG935" s="134">
        <f t="shared" si="166"/>
        <v>0</v>
      </c>
      <c r="BH935" s="134">
        <f t="shared" si="167"/>
        <v>0</v>
      </c>
      <c r="BI935" s="134">
        <f t="shared" si="168"/>
        <v>0</v>
      </c>
      <c r="BJ935" s="13" t="s">
        <v>76</v>
      </c>
      <c r="BK935" s="134">
        <f t="shared" si="169"/>
        <v>420</v>
      </c>
      <c r="BL935" s="13" t="s">
        <v>623</v>
      </c>
      <c r="BM935" s="133" t="s">
        <v>3304</v>
      </c>
    </row>
    <row r="936" spans="2:65" s="1" customFormat="1" ht="24.2" customHeight="1">
      <c r="B936" s="122"/>
      <c r="C936" s="138" t="s">
        <v>3305</v>
      </c>
      <c r="D936" s="138" t="s">
        <v>2422</v>
      </c>
      <c r="E936" s="139" t="s">
        <v>3306</v>
      </c>
      <c r="F936" s="140" t="s">
        <v>3307</v>
      </c>
      <c r="G936" s="141" t="s">
        <v>133</v>
      </c>
      <c r="H936" s="142">
        <v>2</v>
      </c>
      <c r="I936" s="143">
        <v>315</v>
      </c>
      <c r="J936" s="143">
        <f t="shared" si="160"/>
        <v>630</v>
      </c>
      <c r="K936" s="140" t="s">
        <v>117</v>
      </c>
      <c r="L936" s="144"/>
      <c r="M936" s="145" t="s">
        <v>1</v>
      </c>
      <c r="N936" s="146" t="s">
        <v>34</v>
      </c>
      <c r="O936" s="131">
        <v>0</v>
      </c>
      <c r="P936" s="131">
        <f t="shared" si="161"/>
        <v>0</v>
      </c>
      <c r="Q936" s="131">
        <v>0</v>
      </c>
      <c r="R936" s="131">
        <f t="shared" si="162"/>
        <v>0</v>
      </c>
      <c r="S936" s="131">
        <v>0</v>
      </c>
      <c r="T936" s="132">
        <f t="shared" si="163"/>
        <v>0</v>
      </c>
      <c r="AR936" s="133" t="s">
        <v>623</v>
      </c>
      <c r="AT936" s="133" t="s">
        <v>2422</v>
      </c>
      <c r="AU936" s="133" t="s">
        <v>76</v>
      </c>
      <c r="AY936" s="13" t="s">
        <v>112</v>
      </c>
      <c r="BE936" s="134">
        <f t="shared" si="164"/>
        <v>630</v>
      </c>
      <c r="BF936" s="134">
        <f t="shared" si="165"/>
        <v>0</v>
      </c>
      <c r="BG936" s="134">
        <f t="shared" si="166"/>
        <v>0</v>
      </c>
      <c r="BH936" s="134">
        <f t="shared" si="167"/>
        <v>0</v>
      </c>
      <c r="BI936" s="134">
        <f t="shared" si="168"/>
        <v>0</v>
      </c>
      <c r="BJ936" s="13" t="s">
        <v>76</v>
      </c>
      <c r="BK936" s="134">
        <f t="shared" si="169"/>
        <v>630</v>
      </c>
      <c r="BL936" s="13" t="s">
        <v>623</v>
      </c>
      <c r="BM936" s="133" t="s">
        <v>3308</v>
      </c>
    </row>
    <row r="937" spans="2:65" s="1" customFormat="1" ht="24.2" customHeight="1">
      <c r="B937" s="122"/>
      <c r="C937" s="138" t="s">
        <v>3309</v>
      </c>
      <c r="D937" s="138" t="s">
        <v>2422</v>
      </c>
      <c r="E937" s="139" t="s">
        <v>3310</v>
      </c>
      <c r="F937" s="140" t="s">
        <v>3311</v>
      </c>
      <c r="G937" s="141" t="s">
        <v>133</v>
      </c>
      <c r="H937" s="142">
        <v>2</v>
      </c>
      <c r="I937" s="143">
        <v>790</v>
      </c>
      <c r="J937" s="143">
        <f t="shared" si="160"/>
        <v>1580</v>
      </c>
      <c r="K937" s="140" t="s">
        <v>117</v>
      </c>
      <c r="L937" s="144"/>
      <c r="M937" s="145" t="s">
        <v>1</v>
      </c>
      <c r="N937" s="146" t="s">
        <v>34</v>
      </c>
      <c r="O937" s="131">
        <v>0</v>
      </c>
      <c r="P937" s="131">
        <f t="shared" si="161"/>
        <v>0</v>
      </c>
      <c r="Q937" s="131">
        <v>0</v>
      </c>
      <c r="R937" s="131">
        <f t="shared" si="162"/>
        <v>0</v>
      </c>
      <c r="S937" s="131">
        <v>0</v>
      </c>
      <c r="T937" s="132">
        <f t="shared" si="163"/>
        <v>0</v>
      </c>
      <c r="AR937" s="133" t="s">
        <v>623</v>
      </c>
      <c r="AT937" s="133" t="s">
        <v>2422</v>
      </c>
      <c r="AU937" s="133" t="s">
        <v>76</v>
      </c>
      <c r="AY937" s="13" t="s">
        <v>112</v>
      </c>
      <c r="BE937" s="134">
        <f t="shared" si="164"/>
        <v>1580</v>
      </c>
      <c r="BF937" s="134">
        <f t="shared" si="165"/>
        <v>0</v>
      </c>
      <c r="BG937" s="134">
        <f t="shared" si="166"/>
        <v>0</v>
      </c>
      <c r="BH937" s="134">
        <f t="shared" si="167"/>
        <v>0</v>
      </c>
      <c r="BI937" s="134">
        <f t="shared" si="168"/>
        <v>0</v>
      </c>
      <c r="BJ937" s="13" t="s">
        <v>76</v>
      </c>
      <c r="BK937" s="134">
        <f t="shared" si="169"/>
        <v>1580</v>
      </c>
      <c r="BL937" s="13" t="s">
        <v>623</v>
      </c>
      <c r="BM937" s="133" t="s">
        <v>3312</v>
      </c>
    </row>
    <row r="938" spans="2:65" s="1" customFormat="1" ht="24.2" customHeight="1">
      <c r="B938" s="122"/>
      <c r="C938" s="138" t="s">
        <v>3313</v>
      </c>
      <c r="D938" s="138" t="s">
        <v>2422</v>
      </c>
      <c r="E938" s="139" t="s">
        <v>3314</v>
      </c>
      <c r="F938" s="140" t="s">
        <v>3315</v>
      </c>
      <c r="G938" s="141" t="s">
        <v>133</v>
      </c>
      <c r="H938" s="142">
        <v>2</v>
      </c>
      <c r="I938" s="143">
        <v>986</v>
      </c>
      <c r="J938" s="143">
        <f t="shared" si="160"/>
        <v>1972</v>
      </c>
      <c r="K938" s="140" t="s">
        <v>117</v>
      </c>
      <c r="L938" s="144"/>
      <c r="M938" s="145" t="s">
        <v>1</v>
      </c>
      <c r="N938" s="146" t="s">
        <v>34</v>
      </c>
      <c r="O938" s="131">
        <v>0</v>
      </c>
      <c r="P938" s="131">
        <f t="shared" si="161"/>
        <v>0</v>
      </c>
      <c r="Q938" s="131">
        <v>0</v>
      </c>
      <c r="R938" s="131">
        <f t="shared" si="162"/>
        <v>0</v>
      </c>
      <c r="S938" s="131">
        <v>0</v>
      </c>
      <c r="T938" s="132">
        <f t="shared" si="163"/>
        <v>0</v>
      </c>
      <c r="AR938" s="133" t="s">
        <v>623</v>
      </c>
      <c r="AT938" s="133" t="s">
        <v>2422</v>
      </c>
      <c r="AU938" s="133" t="s">
        <v>76</v>
      </c>
      <c r="AY938" s="13" t="s">
        <v>112</v>
      </c>
      <c r="BE938" s="134">
        <f t="shared" si="164"/>
        <v>1972</v>
      </c>
      <c r="BF938" s="134">
        <f t="shared" si="165"/>
        <v>0</v>
      </c>
      <c r="BG938" s="134">
        <f t="shared" si="166"/>
        <v>0</v>
      </c>
      <c r="BH938" s="134">
        <f t="shared" si="167"/>
        <v>0</v>
      </c>
      <c r="BI938" s="134">
        <f t="shared" si="168"/>
        <v>0</v>
      </c>
      <c r="BJ938" s="13" t="s">
        <v>76</v>
      </c>
      <c r="BK938" s="134">
        <f t="shared" si="169"/>
        <v>1972</v>
      </c>
      <c r="BL938" s="13" t="s">
        <v>623</v>
      </c>
      <c r="BM938" s="133" t="s">
        <v>3316</v>
      </c>
    </row>
    <row r="939" spans="2:65" s="1" customFormat="1" ht="24.2" customHeight="1">
      <c r="B939" s="122"/>
      <c r="C939" s="138" t="s">
        <v>3317</v>
      </c>
      <c r="D939" s="138" t="s">
        <v>2422</v>
      </c>
      <c r="E939" s="139" t="s">
        <v>3318</v>
      </c>
      <c r="F939" s="140" t="s">
        <v>3319</v>
      </c>
      <c r="G939" s="141" t="s">
        <v>133</v>
      </c>
      <c r="H939" s="142">
        <v>2</v>
      </c>
      <c r="I939" s="143">
        <v>5780</v>
      </c>
      <c r="J939" s="143">
        <f t="shared" si="160"/>
        <v>11560</v>
      </c>
      <c r="K939" s="140" t="s">
        <v>117</v>
      </c>
      <c r="L939" s="144"/>
      <c r="M939" s="145" t="s">
        <v>1</v>
      </c>
      <c r="N939" s="146" t="s">
        <v>34</v>
      </c>
      <c r="O939" s="131">
        <v>0</v>
      </c>
      <c r="P939" s="131">
        <f t="shared" si="161"/>
        <v>0</v>
      </c>
      <c r="Q939" s="131">
        <v>0</v>
      </c>
      <c r="R939" s="131">
        <f t="shared" si="162"/>
        <v>0</v>
      </c>
      <c r="S939" s="131">
        <v>0</v>
      </c>
      <c r="T939" s="132">
        <f t="shared" si="163"/>
        <v>0</v>
      </c>
      <c r="AR939" s="133" t="s">
        <v>623</v>
      </c>
      <c r="AT939" s="133" t="s">
        <v>2422</v>
      </c>
      <c r="AU939" s="133" t="s">
        <v>76</v>
      </c>
      <c r="AY939" s="13" t="s">
        <v>112</v>
      </c>
      <c r="BE939" s="134">
        <f t="shared" si="164"/>
        <v>11560</v>
      </c>
      <c r="BF939" s="134">
        <f t="shared" si="165"/>
        <v>0</v>
      </c>
      <c r="BG939" s="134">
        <f t="shared" si="166"/>
        <v>0</v>
      </c>
      <c r="BH939" s="134">
        <f t="shared" si="167"/>
        <v>0</v>
      </c>
      <c r="BI939" s="134">
        <f t="shared" si="168"/>
        <v>0</v>
      </c>
      <c r="BJ939" s="13" t="s">
        <v>76</v>
      </c>
      <c r="BK939" s="134">
        <f t="shared" si="169"/>
        <v>11560</v>
      </c>
      <c r="BL939" s="13" t="s">
        <v>623</v>
      </c>
      <c r="BM939" s="133" t="s">
        <v>3320</v>
      </c>
    </row>
    <row r="940" spans="2:65" s="1" customFormat="1" ht="24.2" customHeight="1">
      <c r="B940" s="122"/>
      <c r="C940" s="138" t="s">
        <v>3321</v>
      </c>
      <c r="D940" s="138" t="s">
        <v>2422</v>
      </c>
      <c r="E940" s="139" t="s">
        <v>3322</v>
      </c>
      <c r="F940" s="140" t="s">
        <v>3323</v>
      </c>
      <c r="G940" s="141" t="s">
        <v>133</v>
      </c>
      <c r="H940" s="142">
        <v>2</v>
      </c>
      <c r="I940" s="143">
        <v>11400</v>
      </c>
      <c r="J940" s="143">
        <f t="shared" si="160"/>
        <v>22800</v>
      </c>
      <c r="K940" s="140" t="s">
        <v>117</v>
      </c>
      <c r="L940" s="144"/>
      <c r="M940" s="145" t="s">
        <v>1</v>
      </c>
      <c r="N940" s="146" t="s">
        <v>34</v>
      </c>
      <c r="O940" s="131">
        <v>0</v>
      </c>
      <c r="P940" s="131">
        <f t="shared" si="161"/>
        <v>0</v>
      </c>
      <c r="Q940" s="131">
        <v>0</v>
      </c>
      <c r="R940" s="131">
        <f t="shared" si="162"/>
        <v>0</v>
      </c>
      <c r="S940" s="131">
        <v>0</v>
      </c>
      <c r="T940" s="132">
        <f t="shared" si="163"/>
        <v>0</v>
      </c>
      <c r="AR940" s="133" t="s">
        <v>623</v>
      </c>
      <c r="AT940" s="133" t="s">
        <v>2422</v>
      </c>
      <c r="AU940" s="133" t="s">
        <v>76</v>
      </c>
      <c r="AY940" s="13" t="s">
        <v>112</v>
      </c>
      <c r="BE940" s="134">
        <f t="shared" si="164"/>
        <v>22800</v>
      </c>
      <c r="BF940" s="134">
        <f t="shared" si="165"/>
        <v>0</v>
      </c>
      <c r="BG940" s="134">
        <f t="shared" si="166"/>
        <v>0</v>
      </c>
      <c r="BH940" s="134">
        <f t="shared" si="167"/>
        <v>0</v>
      </c>
      <c r="BI940" s="134">
        <f t="shared" si="168"/>
        <v>0</v>
      </c>
      <c r="BJ940" s="13" t="s">
        <v>76</v>
      </c>
      <c r="BK940" s="134">
        <f t="shared" si="169"/>
        <v>22800</v>
      </c>
      <c r="BL940" s="13" t="s">
        <v>623</v>
      </c>
      <c r="BM940" s="133" t="s">
        <v>3324</v>
      </c>
    </row>
    <row r="941" spans="2:65" s="1" customFormat="1" ht="24.2" customHeight="1">
      <c r="B941" s="122"/>
      <c r="C941" s="138" t="s">
        <v>3325</v>
      </c>
      <c r="D941" s="138" t="s">
        <v>2422</v>
      </c>
      <c r="E941" s="139" t="s">
        <v>3326</v>
      </c>
      <c r="F941" s="140" t="s">
        <v>3327</v>
      </c>
      <c r="G941" s="141" t="s">
        <v>133</v>
      </c>
      <c r="H941" s="142">
        <v>2</v>
      </c>
      <c r="I941" s="143">
        <v>12100</v>
      </c>
      <c r="J941" s="143">
        <f t="shared" si="160"/>
        <v>24200</v>
      </c>
      <c r="K941" s="140" t="s">
        <v>117</v>
      </c>
      <c r="L941" s="144"/>
      <c r="M941" s="145" t="s">
        <v>1</v>
      </c>
      <c r="N941" s="146" t="s">
        <v>34</v>
      </c>
      <c r="O941" s="131">
        <v>0</v>
      </c>
      <c r="P941" s="131">
        <f t="shared" si="161"/>
        <v>0</v>
      </c>
      <c r="Q941" s="131">
        <v>0</v>
      </c>
      <c r="R941" s="131">
        <f t="shared" si="162"/>
        <v>0</v>
      </c>
      <c r="S941" s="131">
        <v>0</v>
      </c>
      <c r="T941" s="132">
        <f t="shared" si="163"/>
        <v>0</v>
      </c>
      <c r="AR941" s="133" t="s">
        <v>623</v>
      </c>
      <c r="AT941" s="133" t="s">
        <v>2422</v>
      </c>
      <c r="AU941" s="133" t="s">
        <v>76</v>
      </c>
      <c r="AY941" s="13" t="s">
        <v>112</v>
      </c>
      <c r="BE941" s="134">
        <f t="shared" si="164"/>
        <v>24200</v>
      </c>
      <c r="BF941" s="134">
        <f t="shared" si="165"/>
        <v>0</v>
      </c>
      <c r="BG941" s="134">
        <f t="shared" si="166"/>
        <v>0</v>
      </c>
      <c r="BH941" s="134">
        <f t="shared" si="167"/>
        <v>0</v>
      </c>
      <c r="BI941" s="134">
        <f t="shared" si="168"/>
        <v>0</v>
      </c>
      <c r="BJ941" s="13" t="s">
        <v>76</v>
      </c>
      <c r="BK941" s="134">
        <f t="shared" si="169"/>
        <v>24200</v>
      </c>
      <c r="BL941" s="13" t="s">
        <v>623</v>
      </c>
      <c r="BM941" s="133" t="s">
        <v>3328</v>
      </c>
    </row>
    <row r="942" spans="2:65" s="1" customFormat="1" ht="37.9" customHeight="1">
      <c r="B942" s="122"/>
      <c r="C942" s="138" t="s">
        <v>3329</v>
      </c>
      <c r="D942" s="138" t="s">
        <v>2422</v>
      </c>
      <c r="E942" s="139" t="s">
        <v>3330</v>
      </c>
      <c r="F942" s="140" t="s">
        <v>3331</v>
      </c>
      <c r="G942" s="141" t="s">
        <v>133</v>
      </c>
      <c r="H942" s="142">
        <v>2</v>
      </c>
      <c r="I942" s="143">
        <v>276</v>
      </c>
      <c r="J942" s="143">
        <f t="shared" si="160"/>
        <v>552</v>
      </c>
      <c r="K942" s="140" t="s">
        <v>117</v>
      </c>
      <c r="L942" s="144"/>
      <c r="M942" s="145" t="s">
        <v>1</v>
      </c>
      <c r="N942" s="146" t="s">
        <v>34</v>
      </c>
      <c r="O942" s="131">
        <v>0</v>
      </c>
      <c r="P942" s="131">
        <f t="shared" si="161"/>
        <v>0</v>
      </c>
      <c r="Q942" s="131">
        <v>0</v>
      </c>
      <c r="R942" s="131">
        <f t="shared" si="162"/>
        <v>0</v>
      </c>
      <c r="S942" s="131">
        <v>0</v>
      </c>
      <c r="T942" s="132">
        <f t="shared" si="163"/>
        <v>0</v>
      </c>
      <c r="AR942" s="133" t="s">
        <v>623</v>
      </c>
      <c r="AT942" s="133" t="s">
        <v>2422</v>
      </c>
      <c r="AU942" s="133" t="s">
        <v>76</v>
      </c>
      <c r="AY942" s="13" t="s">
        <v>112</v>
      </c>
      <c r="BE942" s="134">
        <f t="shared" si="164"/>
        <v>552</v>
      </c>
      <c r="BF942" s="134">
        <f t="shared" si="165"/>
        <v>0</v>
      </c>
      <c r="BG942" s="134">
        <f t="shared" si="166"/>
        <v>0</v>
      </c>
      <c r="BH942" s="134">
        <f t="shared" si="167"/>
        <v>0</v>
      </c>
      <c r="BI942" s="134">
        <f t="shared" si="168"/>
        <v>0</v>
      </c>
      <c r="BJ942" s="13" t="s">
        <v>76</v>
      </c>
      <c r="BK942" s="134">
        <f t="shared" si="169"/>
        <v>552</v>
      </c>
      <c r="BL942" s="13" t="s">
        <v>623</v>
      </c>
      <c r="BM942" s="133" t="s">
        <v>3332</v>
      </c>
    </row>
    <row r="943" spans="2:65" s="1" customFormat="1" ht="37.9" customHeight="1">
      <c r="B943" s="122"/>
      <c r="C943" s="138" t="s">
        <v>3333</v>
      </c>
      <c r="D943" s="138" t="s">
        <v>2422</v>
      </c>
      <c r="E943" s="139" t="s">
        <v>3334</v>
      </c>
      <c r="F943" s="140" t="s">
        <v>3335</v>
      </c>
      <c r="G943" s="141" t="s">
        <v>133</v>
      </c>
      <c r="H943" s="142">
        <v>2</v>
      </c>
      <c r="I943" s="143">
        <v>276</v>
      </c>
      <c r="J943" s="143">
        <f t="shared" si="160"/>
        <v>552</v>
      </c>
      <c r="K943" s="140" t="s">
        <v>117</v>
      </c>
      <c r="L943" s="144"/>
      <c r="M943" s="145" t="s">
        <v>1</v>
      </c>
      <c r="N943" s="146" t="s">
        <v>34</v>
      </c>
      <c r="O943" s="131">
        <v>0</v>
      </c>
      <c r="P943" s="131">
        <f t="shared" si="161"/>
        <v>0</v>
      </c>
      <c r="Q943" s="131">
        <v>0</v>
      </c>
      <c r="R943" s="131">
        <f t="shared" si="162"/>
        <v>0</v>
      </c>
      <c r="S943" s="131">
        <v>0</v>
      </c>
      <c r="T943" s="132">
        <f t="shared" si="163"/>
        <v>0</v>
      </c>
      <c r="AR943" s="133" t="s">
        <v>623</v>
      </c>
      <c r="AT943" s="133" t="s">
        <v>2422</v>
      </c>
      <c r="AU943" s="133" t="s">
        <v>76</v>
      </c>
      <c r="AY943" s="13" t="s">
        <v>112</v>
      </c>
      <c r="BE943" s="134">
        <f t="shared" si="164"/>
        <v>552</v>
      </c>
      <c r="BF943" s="134">
        <f t="shared" si="165"/>
        <v>0</v>
      </c>
      <c r="BG943" s="134">
        <f t="shared" si="166"/>
        <v>0</v>
      </c>
      <c r="BH943" s="134">
        <f t="shared" si="167"/>
        <v>0</v>
      </c>
      <c r="BI943" s="134">
        <f t="shared" si="168"/>
        <v>0</v>
      </c>
      <c r="BJ943" s="13" t="s">
        <v>76</v>
      </c>
      <c r="BK943" s="134">
        <f t="shared" si="169"/>
        <v>552</v>
      </c>
      <c r="BL943" s="13" t="s">
        <v>623</v>
      </c>
      <c r="BM943" s="133" t="s">
        <v>3336</v>
      </c>
    </row>
    <row r="944" spans="2:65" s="1" customFormat="1" ht="37.9" customHeight="1">
      <c r="B944" s="122"/>
      <c r="C944" s="138" t="s">
        <v>3337</v>
      </c>
      <c r="D944" s="138" t="s">
        <v>2422</v>
      </c>
      <c r="E944" s="139" t="s">
        <v>3338</v>
      </c>
      <c r="F944" s="140" t="s">
        <v>3339</v>
      </c>
      <c r="G944" s="141" t="s">
        <v>133</v>
      </c>
      <c r="H944" s="142">
        <v>2</v>
      </c>
      <c r="I944" s="143">
        <v>268</v>
      </c>
      <c r="J944" s="143">
        <f t="shared" si="160"/>
        <v>536</v>
      </c>
      <c r="K944" s="140" t="s">
        <v>117</v>
      </c>
      <c r="L944" s="144"/>
      <c r="M944" s="145" t="s">
        <v>1</v>
      </c>
      <c r="N944" s="146" t="s">
        <v>34</v>
      </c>
      <c r="O944" s="131">
        <v>0</v>
      </c>
      <c r="P944" s="131">
        <f t="shared" si="161"/>
        <v>0</v>
      </c>
      <c r="Q944" s="131">
        <v>0</v>
      </c>
      <c r="R944" s="131">
        <f t="shared" si="162"/>
        <v>0</v>
      </c>
      <c r="S944" s="131">
        <v>0</v>
      </c>
      <c r="T944" s="132">
        <f t="shared" si="163"/>
        <v>0</v>
      </c>
      <c r="AR944" s="133" t="s">
        <v>623</v>
      </c>
      <c r="AT944" s="133" t="s">
        <v>2422</v>
      </c>
      <c r="AU944" s="133" t="s">
        <v>76</v>
      </c>
      <c r="AY944" s="13" t="s">
        <v>112</v>
      </c>
      <c r="BE944" s="134">
        <f t="shared" si="164"/>
        <v>536</v>
      </c>
      <c r="BF944" s="134">
        <f t="shared" si="165"/>
        <v>0</v>
      </c>
      <c r="BG944" s="134">
        <f t="shared" si="166"/>
        <v>0</v>
      </c>
      <c r="BH944" s="134">
        <f t="shared" si="167"/>
        <v>0</v>
      </c>
      <c r="BI944" s="134">
        <f t="shared" si="168"/>
        <v>0</v>
      </c>
      <c r="BJ944" s="13" t="s">
        <v>76</v>
      </c>
      <c r="BK944" s="134">
        <f t="shared" si="169"/>
        <v>536</v>
      </c>
      <c r="BL944" s="13" t="s">
        <v>623</v>
      </c>
      <c r="BM944" s="133" t="s">
        <v>3340</v>
      </c>
    </row>
    <row r="945" spans="2:65" s="1" customFormat="1" ht="33" customHeight="1">
      <c r="B945" s="122"/>
      <c r="C945" s="138" t="s">
        <v>3341</v>
      </c>
      <c r="D945" s="138" t="s">
        <v>2422</v>
      </c>
      <c r="E945" s="139" t="s">
        <v>3342</v>
      </c>
      <c r="F945" s="140" t="s">
        <v>3343</v>
      </c>
      <c r="G945" s="141" t="s">
        <v>133</v>
      </c>
      <c r="H945" s="142">
        <v>10</v>
      </c>
      <c r="I945" s="143">
        <v>2650</v>
      </c>
      <c r="J945" s="143">
        <f t="shared" si="160"/>
        <v>26500</v>
      </c>
      <c r="K945" s="140" t="s">
        <v>117</v>
      </c>
      <c r="L945" s="144"/>
      <c r="M945" s="145" t="s">
        <v>1</v>
      </c>
      <c r="N945" s="146" t="s">
        <v>34</v>
      </c>
      <c r="O945" s="131">
        <v>0</v>
      </c>
      <c r="P945" s="131">
        <f t="shared" si="161"/>
        <v>0</v>
      </c>
      <c r="Q945" s="131">
        <v>0</v>
      </c>
      <c r="R945" s="131">
        <f t="shared" si="162"/>
        <v>0</v>
      </c>
      <c r="S945" s="131">
        <v>0</v>
      </c>
      <c r="T945" s="132">
        <f t="shared" si="163"/>
        <v>0</v>
      </c>
      <c r="AR945" s="133" t="s">
        <v>623</v>
      </c>
      <c r="AT945" s="133" t="s">
        <v>2422</v>
      </c>
      <c r="AU945" s="133" t="s">
        <v>76</v>
      </c>
      <c r="AY945" s="13" t="s">
        <v>112</v>
      </c>
      <c r="BE945" s="134">
        <f t="shared" si="164"/>
        <v>26500</v>
      </c>
      <c r="BF945" s="134">
        <f t="shared" si="165"/>
        <v>0</v>
      </c>
      <c r="BG945" s="134">
        <f t="shared" si="166"/>
        <v>0</v>
      </c>
      <c r="BH945" s="134">
        <f t="shared" si="167"/>
        <v>0</v>
      </c>
      <c r="BI945" s="134">
        <f t="shared" si="168"/>
        <v>0</v>
      </c>
      <c r="BJ945" s="13" t="s">
        <v>76</v>
      </c>
      <c r="BK945" s="134">
        <f t="shared" si="169"/>
        <v>26500</v>
      </c>
      <c r="BL945" s="13" t="s">
        <v>623</v>
      </c>
      <c r="BM945" s="133" t="s">
        <v>3344</v>
      </c>
    </row>
    <row r="946" spans="2:65" s="1" customFormat="1" ht="24.2" customHeight="1">
      <c r="B946" s="122"/>
      <c r="C946" s="138" t="s">
        <v>3345</v>
      </c>
      <c r="D946" s="138" t="s">
        <v>2422</v>
      </c>
      <c r="E946" s="139" t="s">
        <v>3346</v>
      </c>
      <c r="F946" s="140" t="s">
        <v>3347</v>
      </c>
      <c r="G946" s="141" t="s">
        <v>133</v>
      </c>
      <c r="H946" s="142">
        <v>10</v>
      </c>
      <c r="I946" s="143">
        <v>2500</v>
      </c>
      <c r="J946" s="143">
        <f t="shared" si="160"/>
        <v>25000</v>
      </c>
      <c r="K946" s="140" t="s">
        <v>117</v>
      </c>
      <c r="L946" s="144"/>
      <c r="M946" s="145" t="s">
        <v>1</v>
      </c>
      <c r="N946" s="146" t="s">
        <v>34</v>
      </c>
      <c r="O946" s="131">
        <v>0</v>
      </c>
      <c r="P946" s="131">
        <f t="shared" si="161"/>
        <v>0</v>
      </c>
      <c r="Q946" s="131">
        <v>0</v>
      </c>
      <c r="R946" s="131">
        <f t="shared" si="162"/>
        <v>0</v>
      </c>
      <c r="S946" s="131">
        <v>0</v>
      </c>
      <c r="T946" s="132">
        <f t="shared" si="163"/>
        <v>0</v>
      </c>
      <c r="AR946" s="133" t="s">
        <v>623</v>
      </c>
      <c r="AT946" s="133" t="s">
        <v>2422</v>
      </c>
      <c r="AU946" s="133" t="s">
        <v>76</v>
      </c>
      <c r="AY946" s="13" t="s">
        <v>112</v>
      </c>
      <c r="BE946" s="134">
        <f t="shared" si="164"/>
        <v>25000</v>
      </c>
      <c r="BF946" s="134">
        <f t="shared" si="165"/>
        <v>0</v>
      </c>
      <c r="BG946" s="134">
        <f t="shared" si="166"/>
        <v>0</v>
      </c>
      <c r="BH946" s="134">
        <f t="shared" si="167"/>
        <v>0</v>
      </c>
      <c r="BI946" s="134">
        <f t="shared" si="168"/>
        <v>0</v>
      </c>
      <c r="BJ946" s="13" t="s">
        <v>76</v>
      </c>
      <c r="BK946" s="134">
        <f t="shared" si="169"/>
        <v>25000</v>
      </c>
      <c r="BL946" s="13" t="s">
        <v>623</v>
      </c>
      <c r="BM946" s="133" t="s">
        <v>3348</v>
      </c>
    </row>
    <row r="947" spans="2:65" s="1" customFormat="1" ht="24.2" customHeight="1">
      <c r="B947" s="122"/>
      <c r="C947" s="138" t="s">
        <v>3349</v>
      </c>
      <c r="D947" s="138" t="s">
        <v>2422</v>
      </c>
      <c r="E947" s="139" t="s">
        <v>3350</v>
      </c>
      <c r="F947" s="140" t="s">
        <v>3351</v>
      </c>
      <c r="G947" s="141" t="s">
        <v>133</v>
      </c>
      <c r="H947" s="142">
        <v>10</v>
      </c>
      <c r="I947" s="143">
        <v>2470</v>
      </c>
      <c r="J947" s="143">
        <f t="shared" si="160"/>
        <v>24700</v>
      </c>
      <c r="K947" s="140" t="s">
        <v>117</v>
      </c>
      <c r="L947" s="144"/>
      <c r="M947" s="145" t="s">
        <v>1</v>
      </c>
      <c r="N947" s="146" t="s">
        <v>34</v>
      </c>
      <c r="O947" s="131">
        <v>0</v>
      </c>
      <c r="P947" s="131">
        <f t="shared" si="161"/>
        <v>0</v>
      </c>
      <c r="Q947" s="131">
        <v>0</v>
      </c>
      <c r="R947" s="131">
        <f t="shared" si="162"/>
        <v>0</v>
      </c>
      <c r="S947" s="131">
        <v>0</v>
      </c>
      <c r="T947" s="132">
        <f t="shared" si="163"/>
        <v>0</v>
      </c>
      <c r="AR947" s="133" t="s">
        <v>623</v>
      </c>
      <c r="AT947" s="133" t="s">
        <v>2422</v>
      </c>
      <c r="AU947" s="133" t="s">
        <v>76</v>
      </c>
      <c r="AY947" s="13" t="s">
        <v>112</v>
      </c>
      <c r="BE947" s="134">
        <f t="shared" si="164"/>
        <v>24700</v>
      </c>
      <c r="BF947" s="134">
        <f t="shared" si="165"/>
        <v>0</v>
      </c>
      <c r="BG947" s="134">
        <f t="shared" si="166"/>
        <v>0</v>
      </c>
      <c r="BH947" s="134">
        <f t="shared" si="167"/>
        <v>0</v>
      </c>
      <c r="BI947" s="134">
        <f t="shared" si="168"/>
        <v>0</v>
      </c>
      <c r="BJ947" s="13" t="s">
        <v>76</v>
      </c>
      <c r="BK947" s="134">
        <f t="shared" si="169"/>
        <v>24700</v>
      </c>
      <c r="BL947" s="13" t="s">
        <v>623</v>
      </c>
      <c r="BM947" s="133" t="s">
        <v>3352</v>
      </c>
    </row>
    <row r="948" spans="2:65" s="1" customFormat="1" ht="16.5" customHeight="1">
      <c r="B948" s="122"/>
      <c r="C948" s="138" t="s">
        <v>3353</v>
      </c>
      <c r="D948" s="138" t="s">
        <v>2422</v>
      </c>
      <c r="E948" s="139" t="s">
        <v>3354</v>
      </c>
      <c r="F948" s="140" t="s">
        <v>3355</v>
      </c>
      <c r="G948" s="141" t="s">
        <v>133</v>
      </c>
      <c r="H948" s="142">
        <v>4</v>
      </c>
      <c r="I948" s="143">
        <v>31900</v>
      </c>
      <c r="J948" s="143">
        <f t="shared" si="160"/>
        <v>127600</v>
      </c>
      <c r="K948" s="140" t="s">
        <v>117</v>
      </c>
      <c r="L948" s="144"/>
      <c r="M948" s="145" t="s">
        <v>1</v>
      </c>
      <c r="N948" s="146" t="s">
        <v>34</v>
      </c>
      <c r="O948" s="131">
        <v>0</v>
      </c>
      <c r="P948" s="131">
        <f t="shared" si="161"/>
        <v>0</v>
      </c>
      <c r="Q948" s="131">
        <v>0</v>
      </c>
      <c r="R948" s="131">
        <f t="shared" si="162"/>
        <v>0</v>
      </c>
      <c r="S948" s="131">
        <v>0</v>
      </c>
      <c r="T948" s="132">
        <f t="shared" si="163"/>
        <v>0</v>
      </c>
      <c r="AR948" s="133" t="s">
        <v>623</v>
      </c>
      <c r="AT948" s="133" t="s">
        <v>2422</v>
      </c>
      <c r="AU948" s="133" t="s">
        <v>76</v>
      </c>
      <c r="AY948" s="13" t="s">
        <v>112</v>
      </c>
      <c r="BE948" s="134">
        <f t="shared" si="164"/>
        <v>127600</v>
      </c>
      <c r="BF948" s="134">
        <f t="shared" si="165"/>
        <v>0</v>
      </c>
      <c r="BG948" s="134">
        <f t="shared" si="166"/>
        <v>0</v>
      </c>
      <c r="BH948" s="134">
        <f t="shared" si="167"/>
        <v>0</v>
      </c>
      <c r="BI948" s="134">
        <f t="shared" si="168"/>
        <v>0</v>
      </c>
      <c r="BJ948" s="13" t="s">
        <v>76</v>
      </c>
      <c r="BK948" s="134">
        <f t="shared" si="169"/>
        <v>127600</v>
      </c>
      <c r="BL948" s="13" t="s">
        <v>623</v>
      </c>
      <c r="BM948" s="133" t="s">
        <v>3356</v>
      </c>
    </row>
    <row r="949" spans="2:65" s="1" customFormat="1" ht="21.75" customHeight="1">
      <c r="B949" s="122"/>
      <c r="C949" s="138" t="s">
        <v>3357</v>
      </c>
      <c r="D949" s="138" t="s">
        <v>2422</v>
      </c>
      <c r="E949" s="139" t="s">
        <v>3358</v>
      </c>
      <c r="F949" s="140" t="s">
        <v>3359</v>
      </c>
      <c r="G949" s="141" t="s">
        <v>133</v>
      </c>
      <c r="H949" s="142">
        <v>4</v>
      </c>
      <c r="I949" s="143">
        <v>4000</v>
      </c>
      <c r="J949" s="143">
        <f t="shared" si="160"/>
        <v>16000</v>
      </c>
      <c r="K949" s="140" t="s">
        <v>117</v>
      </c>
      <c r="L949" s="144"/>
      <c r="M949" s="145" t="s">
        <v>1</v>
      </c>
      <c r="N949" s="146" t="s">
        <v>34</v>
      </c>
      <c r="O949" s="131">
        <v>0</v>
      </c>
      <c r="P949" s="131">
        <f t="shared" si="161"/>
        <v>0</v>
      </c>
      <c r="Q949" s="131">
        <v>0</v>
      </c>
      <c r="R949" s="131">
        <f t="shared" si="162"/>
        <v>0</v>
      </c>
      <c r="S949" s="131">
        <v>0</v>
      </c>
      <c r="T949" s="132">
        <f t="shared" si="163"/>
        <v>0</v>
      </c>
      <c r="AR949" s="133" t="s">
        <v>623</v>
      </c>
      <c r="AT949" s="133" t="s">
        <v>2422</v>
      </c>
      <c r="AU949" s="133" t="s">
        <v>76</v>
      </c>
      <c r="AY949" s="13" t="s">
        <v>112</v>
      </c>
      <c r="BE949" s="134">
        <f t="shared" si="164"/>
        <v>16000</v>
      </c>
      <c r="BF949" s="134">
        <f t="shared" si="165"/>
        <v>0</v>
      </c>
      <c r="BG949" s="134">
        <f t="shared" si="166"/>
        <v>0</v>
      </c>
      <c r="BH949" s="134">
        <f t="shared" si="167"/>
        <v>0</v>
      </c>
      <c r="BI949" s="134">
        <f t="shared" si="168"/>
        <v>0</v>
      </c>
      <c r="BJ949" s="13" t="s">
        <v>76</v>
      </c>
      <c r="BK949" s="134">
        <f t="shared" si="169"/>
        <v>16000</v>
      </c>
      <c r="BL949" s="13" t="s">
        <v>623</v>
      </c>
      <c r="BM949" s="133" t="s">
        <v>3360</v>
      </c>
    </row>
    <row r="950" spans="2:65" s="1" customFormat="1" ht="24.2" customHeight="1">
      <c r="B950" s="122"/>
      <c r="C950" s="138" t="s">
        <v>3361</v>
      </c>
      <c r="D950" s="138" t="s">
        <v>2422</v>
      </c>
      <c r="E950" s="139" t="s">
        <v>3362</v>
      </c>
      <c r="F950" s="140" t="s">
        <v>3363</v>
      </c>
      <c r="G950" s="141" t="s">
        <v>133</v>
      </c>
      <c r="H950" s="142">
        <v>4</v>
      </c>
      <c r="I950" s="143">
        <v>978</v>
      </c>
      <c r="J950" s="143">
        <f t="shared" si="160"/>
        <v>3912</v>
      </c>
      <c r="K950" s="140" t="s">
        <v>117</v>
      </c>
      <c r="L950" s="144"/>
      <c r="M950" s="145" t="s">
        <v>1</v>
      </c>
      <c r="N950" s="146" t="s">
        <v>34</v>
      </c>
      <c r="O950" s="131">
        <v>0</v>
      </c>
      <c r="P950" s="131">
        <f t="shared" si="161"/>
        <v>0</v>
      </c>
      <c r="Q950" s="131">
        <v>0</v>
      </c>
      <c r="R950" s="131">
        <f t="shared" si="162"/>
        <v>0</v>
      </c>
      <c r="S950" s="131">
        <v>0</v>
      </c>
      <c r="T950" s="132">
        <f t="shared" si="163"/>
        <v>0</v>
      </c>
      <c r="AR950" s="133" t="s">
        <v>623</v>
      </c>
      <c r="AT950" s="133" t="s">
        <v>2422</v>
      </c>
      <c r="AU950" s="133" t="s">
        <v>76</v>
      </c>
      <c r="AY950" s="13" t="s">
        <v>112</v>
      </c>
      <c r="BE950" s="134">
        <f t="shared" si="164"/>
        <v>3912</v>
      </c>
      <c r="BF950" s="134">
        <f t="shared" si="165"/>
        <v>0</v>
      </c>
      <c r="BG950" s="134">
        <f t="shared" si="166"/>
        <v>0</v>
      </c>
      <c r="BH950" s="134">
        <f t="shared" si="167"/>
        <v>0</v>
      </c>
      <c r="BI950" s="134">
        <f t="shared" si="168"/>
        <v>0</v>
      </c>
      <c r="BJ950" s="13" t="s">
        <v>76</v>
      </c>
      <c r="BK950" s="134">
        <f t="shared" si="169"/>
        <v>3912</v>
      </c>
      <c r="BL950" s="13" t="s">
        <v>623</v>
      </c>
      <c r="BM950" s="133" t="s">
        <v>3364</v>
      </c>
    </row>
    <row r="951" spans="2:65" s="1" customFormat="1" ht="21.75" customHeight="1">
      <c r="B951" s="122"/>
      <c r="C951" s="138" t="s">
        <v>3365</v>
      </c>
      <c r="D951" s="138" t="s">
        <v>2422</v>
      </c>
      <c r="E951" s="139" t="s">
        <v>3366</v>
      </c>
      <c r="F951" s="140" t="s">
        <v>3367</v>
      </c>
      <c r="G951" s="141" t="s">
        <v>133</v>
      </c>
      <c r="H951" s="142">
        <v>2</v>
      </c>
      <c r="I951" s="143">
        <v>30800</v>
      </c>
      <c r="J951" s="143">
        <f t="shared" si="160"/>
        <v>61600</v>
      </c>
      <c r="K951" s="140" t="s">
        <v>117</v>
      </c>
      <c r="L951" s="144"/>
      <c r="M951" s="145" t="s">
        <v>1</v>
      </c>
      <c r="N951" s="146" t="s">
        <v>34</v>
      </c>
      <c r="O951" s="131">
        <v>0</v>
      </c>
      <c r="P951" s="131">
        <f t="shared" si="161"/>
        <v>0</v>
      </c>
      <c r="Q951" s="131">
        <v>0</v>
      </c>
      <c r="R951" s="131">
        <f t="shared" si="162"/>
        <v>0</v>
      </c>
      <c r="S951" s="131">
        <v>0</v>
      </c>
      <c r="T951" s="132">
        <f t="shared" si="163"/>
        <v>0</v>
      </c>
      <c r="AR951" s="133" t="s">
        <v>623</v>
      </c>
      <c r="AT951" s="133" t="s">
        <v>2422</v>
      </c>
      <c r="AU951" s="133" t="s">
        <v>76</v>
      </c>
      <c r="AY951" s="13" t="s">
        <v>112</v>
      </c>
      <c r="BE951" s="134">
        <f t="shared" si="164"/>
        <v>61600</v>
      </c>
      <c r="BF951" s="134">
        <f t="shared" si="165"/>
        <v>0</v>
      </c>
      <c r="BG951" s="134">
        <f t="shared" si="166"/>
        <v>0</v>
      </c>
      <c r="BH951" s="134">
        <f t="shared" si="167"/>
        <v>0</v>
      </c>
      <c r="BI951" s="134">
        <f t="shared" si="168"/>
        <v>0</v>
      </c>
      <c r="BJ951" s="13" t="s">
        <v>76</v>
      </c>
      <c r="BK951" s="134">
        <f t="shared" si="169"/>
        <v>61600</v>
      </c>
      <c r="BL951" s="13" t="s">
        <v>623</v>
      </c>
      <c r="BM951" s="133" t="s">
        <v>3368</v>
      </c>
    </row>
    <row r="952" spans="2:65" s="1" customFormat="1" ht="21.75" customHeight="1">
      <c r="B952" s="122"/>
      <c r="C952" s="138" t="s">
        <v>3369</v>
      </c>
      <c r="D952" s="138" t="s">
        <v>2422</v>
      </c>
      <c r="E952" s="139" t="s">
        <v>3370</v>
      </c>
      <c r="F952" s="140" t="s">
        <v>3371</v>
      </c>
      <c r="G952" s="141" t="s">
        <v>133</v>
      </c>
      <c r="H952" s="142">
        <v>2</v>
      </c>
      <c r="I952" s="143">
        <v>61400</v>
      </c>
      <c r="J952" s="143">
        <f t="shared" si="160"/>
        <v>122800</v>
      </c>
      <c r="K952" s="140" t="s">
        <v>117</v>
      </c>
      <c r="L952" s="144"/>
      <c r="M952" s="145" t="s">
        <v>1</v>
      </c>
      <c r="N952" s="146" t="s">
        <v>34</v>
      </c>
      <c r="O952" s="131">
        <v>0</v>
      </c>
      <c r="P952" s="131">
        <f t="shared" si="161"/>
        <v>0</v>
      </c>
      <c r="Q952" s="131">
        <v>0</v>
      </c>
      <c r="R952" s="131">
        <f t="shared" si="162"/>
        <v>0</v>
      </c>
      <c r="S952" s="131">
        <v>0</v>
      </c>
      <c r="T952" s="132">
        <f t="shared" si="163"/>
        <v>0</v>
      </c>
      <c r="AR952" s="133" t="s">
        <v>623</v>
      </c>
      <c r="AT952" s="133" t="s">
        <v>2422</v>
      </c>
      <c r="AU952" s="133" t="s">
        <v>76</v>
      </c>
      <c r="AY952" s="13" t="s">
        <v>112</v>
      </c>
      <c r="BE952" s="134">
        <f t="shared" si="164"/>
        <v>122800</v>
      </c>
      <c r="BF952" s="134">
        <f t="shared" si="165"/>
        <v>0</v>
      </c>
      <c r="BG952" s="134">
        <f t="shared" si="166"/>
        <v>0</v>
      </c>
      <c r="BH952" s="134">
        <f t="shared" si="167"/>
        <v>0</v>
      </c>
      <c r="BI952" s="134">
        <f t="shared" si="168"/>
        <v>0</v>
      </c>
      <c r="BJ952" s="13" t="s">
        <v>76</v>
      </c>
      <c r="BK952" s="134">
        <f t="shared" si="169"/>
        <v>122800</v>
      </c>
      <c r="BL952" s="13" t="s">
        <v>623</v>
      </c>
      <c r="BM952" s="133" t="s">
        <v>3372</v>
      </c>
    </row>
    <row r="953" spans="2:65" s="1" customFormat="1" ht="24.2" customHeight="1">
      <c r="B953" s="122"/>
      <c r="C953" s="138" t="s">
        <v>3373</v>
      </c>
      <c r="D953" s="138" t="s">
        <v>2422</v>
      </c>
      <c r="E953" s="139" t="s">
        <v>3374</v>
      </c>
      <c r="F953" s="140" t="s">
        <v>3375</v>
      </c>
      <c r="G953" s="141" t="s">
        <v>133</v>
      </c>
      <c r="H953" s="142">
        <v>2</v>
      </c>
      <c r="I953" s="143">
        <v>6060</v>
      </c>
      <c r="J953" s="143">
        <f t="shared" si="160"/>
        <v>12120</v>
      </c>
      <c r="K953" s="140" t="s">
        <v>117</v>
      </c>
      <c r="L953" s="144"/>
      <c r="M953" s="145" t="s">
        <v>1</v>
      </c>
      <c r="N953" s="146" t="s">
        <v>34</v>
      </c>
      <c r="O953" s="131">
        <v>0</v>
      </c>
      <c r="P953" s="131">
        <f t="shared" si="161"/>
        <v>0</v>
      </c>
      <c r="Q953" s="131">
        <v>0</v>
      </c>
      <c r="R953" s="131">
        <f t="shared" si="162"/>
        <v>0</v>
      </c>
      <c r="S953" s="131">
        <v>0</v>
      </c>
      <c r="T953" s="132">
        <f t="shared" si="163"/>
        <v>0</v>
      </c>
      <c r="AR953" s="133" t="s">
        <v>623</v>
      </c>
      <c r="AT953" s="133" t="s">
        <v>2422</v>
      </c>
      <c r="AU953" s="133" t="s">
        <v>76</v>
      </c>
      <c r="AY953" s="13" t="s">
        <v>112</v>
      </c>
      <c r="BE953" s="134">
        <f t="shared" si="164"/>
        <v>12120</v>
      </c>
      <c r="BF953" s="134">
        <f t="shared" si="165"/>
        <v>0</v>
      </c>
      <c r="BG953" s="134">
        <f t="shared" si="166"/>
        <v>0</v>
      </c>
      <c r="BH953" s="134">
        <f t="shared" si="167"/>
        <v>0</v>
      </c>
      <c r="BI953" s="134">
        <f t="shared" si="168"/>
        <v>0</v>
      </c>
      <c r="BJ953" s="13" t="s">
        <v>76</v>
      </c>
      <c r="BK953" s="134">
        <f t="shared" si="169"/>
        <v>12120</v>
      </c>
      <c r="BL953" s="13" t="s">
        <v>623</v>
      </c>
      <c r="BM953" s="133" t="s">
        <v>3376</v>
      </c>
    </row>
    <row r="954" spans="2:65" s="1" customFormat="1" ht="33" customHeight="1">
      <c r="B954" s="122"/>
      <c r="C954" s="138" t="s">
        <v>3377</v>
      </c>
      <c r="D954" s="138" t="s">
        <v>2422</v>
      </c>
      <c r="E954" s="139" t="s">
        <v>3378</v>
      </c>
      <c r="F954" s="140" t="s">
        <v>3379</v>
      </c>
      <c r="G954" s="141" t="s">
        <v>133</v>
      </c>
      <c r="H954" s="142">
        <v>2</v>
      </c>
      <c r="I954" s="143">
        <v>2670</v>
      </c>
      <c r="J954" s="143">
        <f t="shared" si="160"/>
        <v>5340</v>
      </c>
      <c r="K954" s="140" t="s">
        <v>117</v>
      </c>
      <c r="L954" s="144"/>
      <c r="M954" s="145" t="s">
        <v>1</v>
      </c>
      <c r="N954" s="146" t="s">
        <v>34</v>
      </c>
      <c r="O954" s="131">
        <v>0</v>
      </c>
      <c r="P954" s="131">
        <f t="shared" si="161"/>
        <v>0</v>
      </c>
      <c r="Q954" s="131">
        <v>0</v>
      </c>
      <c r="R954" s="131">
        <f t="shared" si="162"/>
        <v>0</v>
      </c>
      <c r="S954" s="131">
        <v>0</v>
      </c>
      <c r="T954" s="132">
        <f t="shared" si="163"/>
        <v>0</v>
      </c>
      <c r="AR954" s="133" t="s">
        <v>623</v>
      </c>
      <c r="AT954" s="133" t="s">
        <v>2422</v>
      </c>
      <c r="AU954" s="133" t="s">
        <v>76</v>
      </c>
      <c r="AY954" s="13" t="s">
        <v>112</v>
      </c>
      <c r="BE954" s="134">
        <f t="shared" si="164"/>
        <v>5340</v>
      </c>
      <c r="BF954" s="134">
        <f t="shared" si="165"/>
        <v>0</v>
      </c>
      <c r="BG954" s="134">
        <f t="shared" si="166"/>
        <v>0</v>
      </c>
      <c r="BH954" s="134">
        <f t="shared" si="167"/>
        <v>0</v>
      </c>
      <c r="BI954" s="134">
        <f t="shared" si="168"/>
        <v>0</v>
      </c>
      <c r="BJ954" s="13" t="s">
        <v>76</v>
      </c>
      <c r="BK954" s="134">
        <f t="shared" si="169"/>
        <v>5340</v>
      </c>
      <c r="BL954" s="13" t="s">
        <v>623</v>
      </c>
      <c r="BM954" s="133" t="s">
        <v>3380</v>
      </c>
    </row>
    <row r="955" spans="2:65" s="1" customFormat="1" ht="24.2" customHeight="1">
      <c r="B955" s="122"/>
      <c r="C955" s="138" t="s">
        <v>3381</v>
      </c>
      <c r="D955" s="138" t="s">
        <v>2422</v>
      </c>
      <c r="E955" s="139" t="s">
        <v>3382</v>
      </c>
      <c r="F955" s="140" t="s">
        <v>3383</v>
      </c>
      <c r="G955" s="141" t="s">
        <v>133</v>
      </c>
      <c r="H955" s="142">
        <v>2</v>
      </c>
      <c r="I955" s="143">
        <v>2670</v>
      </c>
      <c r="J955" s="143">
        <f t="shared" si="160"/>
        <v>5340</v>
      </c>
      <c r="K955" s="140" t="s">
        <v>117</v>
      </c>
      <c r="L955" s="144"/>
      <c r="M955" s="145" t="s">
        <v>1</v>
      </c>
      <c r="N955" s="146" t="s">
        <v>34</v>
      </c>
      <c r="O955" s="131">
        <v>0</v>
      </c>
      <c r="P955" s="131">
        <f t="shared" si="161"/>
        <v>0</v>
      </c>
      <c r="Q955" s="131">
        <v>0</v>
      </c>
      <c r="R955" s="131">
        <f t="shared" si="162"/>
        <v>0</v>
      </c>
      <c r="S955" s="131">
        <v>0</v>
      </c>
      <c r="T955" s="132">
        <f t="shared" si="163"/>
        <v>0</v>
      </c>
      <c r="AR955" s="133" t="s">
        <v>623</v>
      </c>
      <c r="AT955" s="133" t="s">
        <v>2422</v>
      </c>
      <c r="AU955" s="133" t="s">
        <v>76</v>
      </c>
      <c r="AY955" s="13" t="s">
        <v>112</v>
      </c>
      <c r="BE955" s="134">
        <f t="shared" si="164"/>
        <v>5340</v>
      </c>
      <c r="BF955" s="134">
        <f t="shared" si="165"/>
        <v>0</v>
      </c>
      <c r="BG955" s="134">
        <f t="shared" si="166"/>
        <v>0</v>
      </c>
      <c r="BH955" s="134">
        <f t="shared" si="167"/>
        <v>0</v>
      </c>
      <c r="BI955" s="134">
        <f t="shared" si="168"/>
        <v>0</v>
      </c>
      <c r="BJ955" s="13" t="s">
        <v>76</v>
      </c>
      <c r="BK955" s="134">
        <f t="shared" si="169"/>
        <v>5340</v>
      </c>
      <c r="BL955" s="13" t="s">
        <v>623</v>
      </c>
      <c r="BM955" s="133" t="s">
        <v>3384</v>
      </c>
    </row>
    <row r="956" spans="2:65" s="1" customFormat="1" ht="33" customHeight="1">
      <c r="B956" s="122"/>
      <c r="C956" s="138" t="s">
        <v>3385</v>
      </c>
      <c r="D956" s="138" t="s">
        <v>2422</v>
      </c>
      <c r="E956" s="139" t="s">
        <v>3386</v>
      </c>
      <c r="F956" s="140" t="s">
        <v>3387</v>
      </c>
      <c r="G956" s="141" t="s">
        <v>133</v>
      </c>
      <c r="H956" s="142">
        <v>2</v>
      </c>
      <c r="I956" s="143">
        <v>3340</v>
      </c>
      <c r="J956" s="143">
        <f t="shared" si="160"/>
        <v>6680</v>
      </c>
      <c r="K956" s="140" t="s">
        <v>117</v>
      </c>
      <c r="L956" s="144"/>
      <c r="M956" s="145" t="s">
        <v>1</v>
      </c>
      <c r="N956" s="146" t="s">
        <v>34</v>
      </c>
      <c r="O956" s="131">
        <v>0</v>
      </c>
      <c r="P956" s="131">
        <f t="shared" si="161"/>
        <v>0</v>
      </c>
      <c r="Q956" s="131">
        <v>0</v>
      </c>
      <c r="R956" s="131">
        <f t="shared" si="162"/>
        <v>0</v>
      </c>
      <c r="S956" s="131">
        <v>0</v>
      </c>
      <c r="T956" s="132">
        <f t="shared" si="163"/>
        <v>0</v>
      </c>
      <c r="AR956" s="133" t="s">
        <v>623</v>
      </c>
      <c r="AT956" s="133" t="s">
        <v>2422</v>
      </c>
      <c r="AU956" s="133" t="s">
        <v>76</v>
      </c>
      <c r="AY956" s="13" t="s">
        <v>112</v>
      </c>
      <c r="BE956" s="134">
        <f t="shared" si="164"/>
        <v>6680</v>
      </c>
      <c r="BF956" s="134">
        <f t="shared" si="165"/>
        <v>0</v>
      </c>
      <c r="BG956" s="134">
        <f t="shared" si="166"/>
        <v>0</v>
      </c>
      <c r="BH956" s="134">
        <f t="shared" si="167"/>
        <v>0</v>
      </c>
      <c r="BI956" s="134">
        <f t="shared" si="168"/>
        <v>0</v>
      </c>
      <c r="BJ956" s="13" t="s">
        <v>76</v>
      </c>
      <c r="BK956" s="134">
        <f t="shared" si="169"/>
        <v>6680</v>
      </c>
      <c r="BL956" s="13" t="s">
        <v>623</v>
      </c>
      <c r="BM956" s="133" t="s">
        <v>3388</v>
      </c>
    </row>
    <row r="957" spans="2:65" s="1" customFormat="1" ht="55.5" customHeight="1">
      <c r="B957" s="122"/>
      <c r="C957" s="138" t="s">
        <v>3389</v>
      </c>
      <c r="D957" s="138" t="s">
        <v>2422</v>
      </c>
      <c r="E957" s="139" t="s">
        <v>3390</v>
      </c>
      <c r="F957" s="140" t="s">
        <v>3391</v>
      </c>
      <c r="G957" s="141" t="s">
        <v>133</v>
      </c>
      <c r="H957" s="142">
        <v>2</v>
      </c>
      <c r="I957" s="143">
        <v>1990</v>
      </c>
      <c r="J957" s="143">
        <f t="shared" si="160"/>
        <v>3980</v>
      </c>
      <c r="K957" s="140" t="s">
        <v>117</v>
      </c>
      <c r="L957" s="144"/>
      <c r="M957" s="145" t="s">
        <v>1</v>
      </c>
      <c r="N957" s="146" t="s">
        <v>34</v>
      </c>
      <c r="O957" s="131">
        <v>0</v>
      </c>
      <c r="P957" s="131">
        <f t="shared" si="161"/>
        <v>0</v>
      </c>
      <c r="Q957" s="131">
        <v>0</v>
      </c>
      <c r="R957" s="131">
        <f t="shared" si="162"/>
        <v>0</v>
      </c>
      <c r="S957" s="131">
        <v>0</v>
      </c>
      <c r="T957" s="132">
        <f t="shared" si="163"/>
        <v>0</v>
      </c>
      <c r="AR957" s="133" t="s">
        <v>623</v>
      </c>
      <c r="AT957" s="133" t="s">
        <v>2422</v>
      </c>
      <c r="AU957" s="133" t="s">
        <v>76</v>
      </c>
      <c r="AY957" s="13" t="s">
        <v>112</v>
      </c>
      <c r="BE957" s="134">
        <f t="shared" si="164"/>
        <v>3980</v>
      </c>
      <c r="BF957" s="134">
        <f t="shared" si="165"/>
        <v>0</v>
      </c>
      <c r="BG957" s="134">
        <f t="shared" si="166"/>
        <v>0</v>
      </c>
      <c r="BH957" s="134">
        <f t="shared" si="167"/>
        <v>0</v>
      </c>
      <c r="BI957" s="134">
        <f t="shared" si="168"/>
        <v>0</v>
      </c>
      <c r="BJ957" s="13" t="s">
        <v>76</v>
      </c>
      <c r="BK957" s="134">
        <f t="shared" si="169"/>
        <v>3980</v>
      </c>
      <c r="BL957" s="13" t="s">
        <v>623</v>
      </c>
      <c r="BM957" s="133" t="s">
        <v>3392</v>
      </c>
    </row>
    <row r="958" spans="2:65" s="1" customFormat="1" ht="55.5" customHeight="1">
      <c r="B958" s="122"/>
      <c r="C958" s="138" t="s">
        <v>3393</v>
      </c>
      <c r="D958" s="138" t="s">
        <v>2422</v>
      </c>
      <c r="E958" s="139" t="s">
        <v>3394</v>
      </c>
      <c r="F958" s="140" t="s">
        <v>3395</v>
      </c>
      <c r="G958" s="141" t="s">
        <v>133</v>
      </c>
      <c r="H958" s="142">
        <v>2</v>
      </c>
      <c r="I958" s="143">
        <v>2170</v>
      </c>
      <c r="J958" s="143">
        <f t="shared" si="160"/>
        <v>4340</v>
      </c>
      <c r="K958" s="140" t="s">
        <v>117</v>
      </c>
      <c r="L958" s="144"/>
      <c r="M958" s="145" t="s">
        <v>1</v>
      </c>
      <c r="N958" s="146" t="s">
        <v>34</v>
      </c>
      <c r="O958" s="131">
        <v>0</v>
      </c>
      <c r="P958" s="131">
        <f t="shared" si="161"/>
        <v>0</v>
      </c>
      <c r="Q958" s="131">
        <v>0</v>
      </c>
      <c r="R958" s="131">
        <f t="shared" si="162"/>
        <v>0</v>
      </c>
      <c r="S958" s="131">
        <v>0</v>
      </c>
      <c r="T958" s="132">
        <f t="shared" si="163"/>
        <v>0</v>
      </c>
      <c r="AR958" s="133" t="s">
        <v>623</v>
      </c>
      <c r="AT958" s="133" t="s">
        <v>2422</v>
      </c>
      <c r="AU958" s="133" t="s">
        <v>76</v>
      </c>
      <c r="AY958" s="13" t="s">
        <v>112</v>
      </c>
      <c r="BE958" s="134">
        <f t="shared" si="164"/>
        <v>4340</v>
      </c>
      <c r="BF958" s="134">
        <f t="shared" si="165"/>
        <v>0</v>
      </c>
      <c r="BG958" s="134">
        <f t="shared" si="166"/>
        <v>0</v>
      </c>
      <c r="BH958" s="134">
        <f t="shared" si="167"/>
        <v>0</v>
      </c>
      <c r="BI958" s="134">
        <f t="shared" si="168"/>
        <v>0</v>
      </c>
      <c r="BJ958" s="13" t="s">
        <v>76</v>
      </c>
      <c r="BK958" s="134">
        <f t="shared" si="169"/>
        <v>4340</v>
      </c>
      <c r="BL958" s="13" t="s">
        <v>623</v>
      </c>
      <c r="BM958" s="133" t="s">
        <v>3396</v>
      </c>
    </row>
    <row r="959" spans="2:65" s="1" customFormat="1" ht="55.5" customHeight="1">
      <c r="B959" s="122"/>
      <c r="C959" s="138" t="s">
        <v>3397</v>
      </c>
      <c r="D959" s="138" t="s">
        <v>2422</v>
      </c>
      <c r="E959" s="139" t="s">
        <v>3398</v>
      </c>
      <c r="F959" s="140" t="s">
        <v>3399</v>
      </c>
      <c r="G959" s="141" t="s">
        <v>133</v>
      </c>
      <c r="H959" s="142">
        <v>2</v>
      </c>
      <c r="I959" s="143">
        <v>4240</v>
      </c>
      <c r="J959" s="143">
        <f t="shared" si="160"/>
        <v>8480</v>
      </c>
      <c r="K959" s="140" t="s">
        <v>117</v>
      </c>
      <c r="L959" s="144"/>
      <c r="M959" s="145" t="s">
        <v>1</v>
      </c>
      <c r="N959" s="146" t="s">
        <v>34</v>
      </c>
      <c r="O959" s="131">
        <v>0</v>
      </c>
      <c r="P959" s="131">
        <f t="shared" si="161"/>
        <v>0</v>
      </c>
      <c r="Q959" s="131">
        <v>0</v>
      </c>
      <c r="R959" s="131">
        <f t="shared" si="162"/>
        <v>0</v>
      </c>
      <c r="S959" s="131">
        <v>0</v>
      </c>
      <c r="T959" s="132">
        <f t="shared" si="163"/>
        <v>0</v>
      </c>
      <c r="AR959" s="133" t="s">
        <v>623</v>
      </c>
      <c r="AT959" s="133" t="s">
        <v>2422</v>
      </c>
      <c r="AU959" s="133" t="s">
        <v>76</v>
      </c>
      <c r="AY959" s="13" t="s">
        <v>112</v>
      </c>
      <c r="BE959" s="134">
        <f t="shared" si="164"/>
        <v>8480</v>
      </c>
      <c r="BF959" s="134">
        <f t="shared" si="165"/>
        <v>0</v>
      </c>
      <c r="BG959" s="134">
        <f t="shared" si="166"/>
        <v>0</v>
      </c>
      <c r="BH959" s="134">
        <f t="shared" si="167"/>
        <v>0</v>
      </c>
      <c r="BI959" s="134">
        <f t="shared" si="168"/>
        <v>0</v>
      </c>
      <c r="BJ959" s="13" t="s">
        <v>76</v>
      </c>
      <c r="BK959" s="134">
        <f t="shared" si="169"/>
        <v>8480</v>
      </c>
      <c r="BL959" s="13" t="s">
        <v>623</v>
      </c>
      <c r="BM959" s="133" t="s">
        <v>3400</v>
      </c>
    </row>
    <row r="960" spans="2:65" s="1" customFormat="1" ht="49.15" customHeight="1">
      <c r="B960" s="122"/>
      <c r="C960" s="138" t="s">
        <v>3401</v>
      </c>
      <c r="D960" s="138" t="s">
        <v>2422</v>
      </c>
      <c r="E960" s="139" t="s">
        <v>3402</v>
      </c>
      <c r="F960" s="140" t="s">
        <v>3403</v>
      </c>
      <c r="G960" s="141" t="s">
        <v>133</v>
      </c>
      <c r="H960" s="142">
        <v>4</v>
      </c>
      <c r="I960" s="143">
        <v>6280</v>
      </c>
      <c r="J960" s="143">
        <f t="shared" si="160"/>
        <v>25120</v>
      </c>
      <c r="K960" s="140" t="s">
        <v>117</v>
      </c>
      <c r="L960" s="144"/>
      <c r="M960" s="145" t="s">
        <v>1</v>
      </c>
      <c r="N960" s="146" t="s">
        <v>34</v>
      </c>
      <c r="O960" s="131">
        <v>0</v>
      </c>
      <c r="P960" s="131">
        <f t="shared" si="161"/>
        <v>0</v>
      </c>
      <c r="Q960" s="131">
        <v>0</v>
      </c>
      <c r="R960" s="131">
        <f t="shared" si="162"/>
        <v>0</v>
      </c>
      <c r="S960" s="131">
        <v>0</v>
      </c>
      <c r="T960" s="132">
        <f t="shared" si="163"/>
        <v>0</v>
      </c>
      <c r="AR960" s="133" t="s">
        <v>623</v>
      </c>
      <c r="AT960" s="133" t="s">
        <v>2422</v>
      </c>
      <c r="AU960" s="133" t="s">
        <v>76</v>
      </c>
      <c r="AY960" s="13" t="s">
        <v>112</v>
      </c>
      <c r="BE960" s="134">
        <f t="shared" si="164"/>
        <v>25120</v>
      </c>
      <c r="BF960" s="134">
        <f t="shared" si="165"/>
        <v>0</v>
      </c>
      <c r="BG960" s="134">
        <f t="shared" si="166"/>
        <v>0</v>
      </c>
      <c r="BH960" s="134">
        <f t="shared" si="167"/>
        <v>0</v>
      </c>
      <c r="BI960" s="134">
        <f t="shared" si="168"/>
        <v>0</v>
      </c>
      <c r="BJ960" s="13" t="s">
        <v>76</v>
      </c>
      <c r="BK960" s="134">
        <f t="shared" si="169"/>
        <v>25120</v>
      </c>
      <c r="BL960" s="13" t="s">
        <v>623</v>
      </c>
      <c r="BM960" s="133" t="s">
        <v>3404</v>
      </c>
    </row>
    <row r="961" spans="2:65" s="1" customFormat="1" ht="55.5" customHeight="1">
      <c r="B961" s="122"/>
      <c r="C961" s="138" t="s">
        <v>3405</v>
      </c>
      <c r="D961" s="138" t="s">
        <v>2422</v>
      </c>
      <c r="E961" s="139" t="s">
        <v>3406</v>
      </c>
      <c r="F961" s="140" t="s">
        <v>3407</v>
      </c>
      <c r="G961" s="141" t="s">
        <v>133</v>
      </c>
      <c r="H961" s="142">
        <v>4</v>
      </c>
      <c r="I961" s="143">
        <v>8110</v>
      </c>
      <c r="J961" s="143">
        <f t="shared" si="160"/>
        <v>32440</v>
      </c>
      <c r="K961" s="140" t="s">
        <v>117</v>
      </c>
      <c r="L961" s="144"/>
      <c r="M961" s="145" t="s">
        <v>1</v>
      </c>
      <c r="N961" s="146" t="s">
        <v>34</v>
      </c>
      <c r="O961" s="131">
        <v>0</v>
      </c>
      <c r="P961" s="131">
        <f t="shared" si="161"/>
        <v>0</v>
      </c>
      <c r="Q961" s="131">
        <v>0</v>
      </c>
      <c r="R961" s="131">
        <f t="shared" si="162"/>
        <v>0</v>
      </c>
      <c r="S961" s="131">
        <v>0</v>
      </c>
      <c r="T961" s="132">
        <f t="shared" si="163"/>
        <v>0</v>
      </c>
      <c r="AR961" s="133" t="s">
        <v>623</v>
      </c>
      <c r="AT961" s="133" t="s">
        <v>2422</v>
      </c>
      <c r="AU961" s="133" t="s">
        <v>76</v>
      </c>
      <c r="AY961" s="13" t="s">
        <v>112</v>
      </c>
      <c r="BE961" s="134">
        <f t="shared" si="164"/>
        <v>32440</v>
      </c>
      <c r="BF961" s="134">
        <f t="shared" si="165"/>
        <v>0</v>
      </c>
      <c r="BG961" s="134">
        <f t="shared" si="166"/>
        <v>0</v>
      </c>
      <c r="BH961" s="134">
        <f t="shared" si="167"/>
        <v>0</v>
      </c>
      <c r="BI961" s="134">
        <f t="shared" si="168"/>
        <v>0</v>
      </c>
      <c r="BJ961" s="13" t="s">
        <v>76</v>
      </c>
      <c r="BK961" s="134">
        <f t="shared" si="169"/>
        <v>32440</v>
      </c>
      <c r="BL961" s="13" t="s">
        <v>623</v>
      </c>
      <c r="BM961" s="133" t="s">
        <v>3408</v>
      </c>
    </row>
    <row r="962" spans="2:65" s="1" customFormat="1" ht="55.5" customHeight="1">
      <c r="B962" s="122"/>
      <c r="C962" s="138" t="s">
        <v>3409</v>
      </c>
      <c r="D962" s="138" t="s">
        <v>2422</v>
      </c>
      <c r="E962" s="139" t="s">
        <v>3410</v>
      </c>
      <c r="F962" s="140" t="s">
        <v>3411</v>
      </c>
      <c r="G962" s="141" t="s">
        <v>133</v>
      </c>
      <c r="H962" s="142">
        <v>4</v>
      </c>
      <c r="I962" s="143">
        <v>8500</v>
      </c>
      <c r="J962" s="143">
        <f t="shared" si="160"/>
        <v>34000</v>
      </c>
      <c r="K962" s="140" t="s">
        <v>117</v>
      </c>
      <c r="L962" s="144"/>
      <c r="M962" s="145" t="s">
        <v>1</v>
      </c>
      <c r="N962" s="146" t="s">
        <v>34</v>
      </c>
      <c r="O962" s="131">
        <v>0</v>
      </c>
      <c r="P962" s="131">
        <f t="shared" si="161"/>
        <v>0</v>
      </c>
      <c r="Q962" s="131">
        <v>0</v>
      </c>
      <c r="R962" s="131">
        <f t="shared" si="162"/>
        <v>0</v>
      </c>
      <c r="S962" s="131">
        <v>0</v>
      </c>
      <c r="T962" s="132">
        <f t="shared" si="163"/>
        <v>0</v>
      </c>
      <c r="AR962" s="133" t="s">
        <v>623</v>
      </c>
      <c r="AT962" s="133" t="s">
        <v>2422</v>
      </c>
      <c r="AU962" s="133" t="s">
        <v>76</v>
      </c>
      <c r="AY962" s="13" t="s">
        <v>112</v>
      </c>
      <c r="BE962" s="134">
        <f t="shared" si="164"/>
        <v>34000</v>
      </c>
      <c r="BF962" s="134">
        <f t="shared" si="165"/>
        <v>0</v>
      </c>
      <c r="BG962" s="134">
        <f t="shared" si="166"/>
        <v>0</v>
      </c>
      <c r="BH962" s="134">
        <f t="shared" si="167"/>
        <v>0</v>
      </c>
      <c r="BI962" s="134">
        <f t="shared" si="168"/>
        <v>0</v>
      </c>
      <c r="BJ962" s="13" t="s">
        <v>76</v>
      </c>
      <c r="BK962" s="134">
        <f t="shared" si="169"/>
        <v>34000</v>
      </c>
      <c r="BL962" s="13" t="s">
        <v>623</v>
      </c>
      <c r="BM962" s="133" t="s">
        <v>3412</v>
      </c>
    </row>
    <row r="963" spans="2:65" s="1" customFormat="1" ht="55.5" customHeight="1">
      <c r="B963" s="122"/>
      <c r="C963" s="138" t="s">
        <v>3413</v>
      </c>
      <c r="D963" s="138" t="s">
        <v>2422</v>
      </c>
      <c r="E963" s="139" t="s">
        <v>3414</v>
      </c>
      <c r="F963" s="140" t="s">
        <v>3415</v>
      </c>
      <c r="G963" s="141" t="s">
        <v>133</v>
      </c>
      <c r="H963" s="142">
        <v>2</v>
      </c>
      <c r="I963" s="143">
        <v>8180</v>
      </c>
      <c r="J963" s="143">
        <f t="shared" si="160"/>
        <v>16360</v>
      </c>
      <c r="K963" s="140" t="s">
        <v>117</v>
      </c>
      <c r="L963" s="144"/>
      <c r="M963" s="145" t="s">
        <v>1</v>
      </c>
      <c r="N963" s="146" t="s">
        <v>34</v>
      </c>
      <c r="O963" s="131">
        <v>0</v>
      </c>
      <c r="P963" s="131">
        <f t="shared" si="161"/>
        <v>0</v>
      </c>
      <c r="Q963" s="131">
        <v>0</v>
      </c>
      <c r="R963" s="131">
        <f t="shared" si="162"/>
        <v>0</v>
      </c>
      <c r="S963" s="131">
        <v>0</v>
      </c>
      <c r="T963" s="132">
        <f t="shared" si="163"/>
        <v>0</v>
      </c>
      <c r="AR963" s="133" t="s">
        <v>623</v>
      </c>
      <c r="AT963" s="133" t="s">
        <v>2422</v>
      </c>
      <c r="AU963" s="133" t="s">
        <v>76</v>
      </c>
      <c r="AY963" s="13" t="s">
        <v>112</v>
      </c>
      <c r="BE963" s="134">
        <f t="shared" si="164"/>
        <v>16360</v>
      </c>
      <c r="BF963" s="134">
        <f t="shared" si="165"/>
        <v>0</v>
      </c>
      <c r="BG963" s="134">
        <f t="shared" si="166"/>
        <v>0</v>
      </c>
      <c r="BH963" s="134">
        <f t="shared" si="167"/>
        <v>0</v>
      </c>
      <c r="BI963" s="134">
        <f t="shared" si="168"/>
        <v>0</v>
      </c>
      <c r="BJ963" s="13" t="s">
        <v>76</v>
      </c>
      <c r="BK963" s="134">
        <f t="shared" si="169"/>
        <v>16360</v>
      </c>
      <c r="BL963" s="13" t="s">
        <v>623</v>
      </c>
      <c r="BM963" s="133" t="s">
        <v>3416</v>
      </c>
    </row>
    <row r="964" spans="2:65" s="1" customFormat="1" ht="62.65" customHeight="1">
      <c r="B964" s="122"/>
      <c r="C964" s="138" t="s">
        <v>3417</v>
      </c>
      <c r="D964" s="138" t="s">
        <v>2422</v>
      </c>
      <c r="E964" s="139" t="s">
        <v>3418</v>
      </c>
      <c r="F964" s="140" t="s">
        <v>3419</v>
      </c>
      <c r="G964" s="141" t="s">
        <v>133</v>
      </c>
      <c r="H964" s="142">
        <v>2</v>
      </c>
      <c r="I964" s="143">
        <v>8480</v>
      </c>
      <c r="J964" s="143">
        <f t="shared" si="160"/>
        <v>16960</v>
      </c>
      <c r="K964" s="140" t="s">
        <v>117</v>
      </c>
      <c r="L964" s="144"/>
      <c r="M964" s="145" t="s">
        <v>1</v>
      </c>
      <c r="N964" s="146" t="s">
        <v>34</v>
      </c>
      <c r="O964" s="131">
        <v>0</v>
      </c>
      <c r="P964" s="131">
        <f t="shared" si="161"/>
        <v>0</v>
      </c>
      <c r="Q964" s="131">
        <v>0</v>
      </c>
      <c r="R964" s="131">
        <f t="shared" si="162"/>
        <v>0</v>
      </c>
      <c r="S964" s="131">
        <v>0</v>
      </c>
      <c r="T964" s="132">
        <f t="shared" si="163"/>
        <v>0</v>
      </c>
      <c r="AR964" s="133" t="s">
        <v>623</v>
      </c>
      <c r="AT964" s="133" t="s">
        <v>2422</v>
      </c>
      <c r="AU964" s="133" t="s">
        <v>76</v>
      </c>
      <c r="AY964" s="13" t="s">
        <v>112</v>
      </c>
      <c r="BE964" s="134">
        <f t="shared" si="164"/>
        <v>16960</v>
      </c>
      <c r="BF964" s="134">
        <f t="shared" si="165"/>
        <v>0</v>
      </c>
      <c r="BG964" s="134">
        <f t="shared" si="166"/>
        <v>0</v>
      </c>
      <c r="BH964" s="134">
        <f t="shared" si="167"/>
        <v>0</v>
      </c>
      <c r="BI964" s="134">
        <f t="shared" si="168"/>
        <v>0</v>
      </c>
      <c r="BJ964" s="13" t="s">
        <v>76</v>
      </c>
      <c r="BK964" s="134">
        <f t="shared" si="169"/>
        <v>16960</v>
      </c>
      <c r="BL964" s="13" t="s">
        <v>623</v>
      </c>
      <c r="BM964" s="133" t="s">
        <v>3420</v>
      </c>
    </row>
    <row r="965" spans="2:65" s="1" customFormat="1" ht="44.25" customHeight="1">
      <c r="B965" s="122"/>
      <c r="C965" s="138" t="s">
        <v>3421</v>
      </c>
      <c r="D965" s="138" t="s">
        <v>2422</v>
      </c>
      <c r="E965" s="139" t="s">
        <v>3422</v>
      </c>
      <c r="F965" s="140" t="s">
        <v>3423</v>
      </c>
      <c r="G965" s="141" t="s">
        <v>133</v>
      </c>
      <c r="H965" s="142">
        <v>2</v>
      </c>
      <c r="I965" s="143">
        <v>17400</v>
      </c>
      <c r="J965" s="143">
        <f t="shared" si="160"/>
        <v>34800</v>
      </c>
      <c r="K965" s="140" t="s">
        <v>117</v>
      </c>
      <c r="L965" s="144"/>
      <c r="M965" s="145" t="s">
        <v>1</v>
      </c>
      <c r="N965" s="146" t="s">
        <v>34</v>
      </c>
      <c r="O965" s="131">
        <v>0</v>
      </c>
      <c r="P965" s="131">
        <f t="shared" si="161"/>
        <v>0</v>
      </c>
      <c r="Q965" s="131">
        <v>0</v>
      </c>
      <c r="R965" s="131">
        <f t="shared" si="162"/>
        <v>0</v>
      </c>
      <c r="S965" s="131">
        <v>0</v>
      </c>
      <c r="T965" s="132">
        <f t="shared" si="163"/>
        <v>0</v>
      </c>
      <c r="AR965" s="133" t="s">
        <v>623</v>
      </c>
      <c r="AT965" s="133" t="s">
        <v>2422</v>
      </c>
      <c r="AU965" s="133" t="s">
        <v>76</v>
      </c>
      <c r="AY965" s="13" t="s">
        <v>112</v>
      </c>
      <c r="BE965" s="134">
        <f t="shared" si="164"/>
        <v>34800</v>
      </c>
      <c r="BF965" s="134">
        <f t="shared" si="165"/>
        <v>0</v>
      </c>
      <c r="BG965" s="134">
        <f t="shared" si="166"/>
        <v>0</v>
      </c>
      <c r="BH965" s="134">
        <f t="shared" si="167"/>
        <v>0</v>
      </c>
      <c r="BI965" s="134">
        <f t="shared" si="168"/>
        <v>0</v>
      </c>
      <c r="BJ965" s="13" t="s">
        <v>76</v>
      </c>
      <c r="BK965" s="134">
        <f t="shared" si="169"/>
        <v>34800</v>
      </c>
      <c r="BL965" s="13" t="s">
        <v>623</v>
      </c>
      <c r="BM965" s="133" t="s">
        <v>3424</v>
      </c>
    </row>
    <row r="966" spans="2:65" s="1" customFormat="1" ht="44.25" customHeight="1">
      <c r="B966" s="122"/>
      <c r="C966" s="138" t="s">
        <v>3425</v>
      </c>
      <c r="D966" s="138" t="s">
        <v>2422</v>
      </c>
      <c r="E966" s="139" t="s">
        <v>3426</v>
      </c>
      <c r="F966" s="140" t="s">
        <v>3427</v>
      </c>
      <c r="G966" s="141" t="s">
        <v>133</v>
      </c>
      <c r="H966" s="142">
        <v>2</v>
      </c>
      <c r="I966" s="143">
        <v>19700</v>
      </c>
      <c r="J966" s="143">
        <f t="shared" si="160"/>
        <v>39400</v>
      </c>
      <c r="K966" s="140" t="s">
        <v>117</v>
      </c>
      <c r="L966" s="144"/>
      <c r="M966" s="145" t="s">
        <v>1</v>
      </c>
      <c r="N966" s="146" t="s">
        <v>34</v>
      </c>
      <c r="O966" s="131">
        <v>0</v>
      </c>
      <c r="P966" s="131">
        <f t="shared" si="161"/>
        <v>0</v>
      </c>
      <c r="Q966" s="131">
        <v>0</v>
      </c>
      <c r="R966" s="131">
        <f t="shared" si="162"/>
        <v>0</v>
      </c>
      <c r="S966" s="131">
        <v>0</v>
      </c>
      <c r="T966" s="132">
        <f t="shared" si="163"/>
        <v>0</v>
      </c>
      <c r="AR966" s="133" t="s">
        <v>623</v>
      </c>
      <c r="AT966" s="133" t="s">
        <v>2422</v>
      </c>
      <c r="AU966" s="133" t="s">
        <v>76</v>
      </c>
      <c r="AY966" s="13" t="s">
        <v>112</v>
      </c>
      <c r="BE966" s="134">
        <f t="shared" si="164"/>
        <v>39400</v>
      </c>
      <c r="BF966" s="134">
        <f t="shared" si="165"/>
        <v>0</v>
      </c>
      <c r="BG966" s="134">
        <f t="shared" si="166"/>
        <v>0</v>
      </c>
      <c r="BH966" s="134">
        <f t="shared" si="167"/>
        <v>0</v>
      </c>
      <c r="BI966" s="134">
        <f t="shared" si="168"/>
        <v>0</v>
      </c>
      <c r="BJ966" s="13" t="s">
        <v>76</v>
      </c>
      <c r="BK966" s="134">
        <f t="shared" si="169"/>
        <v>39400</v>
      </c>
      <c r="BL966" s="13" t="s">
        <v>623</v>
      </c>
      <c r="BM966" s="133" t="s">
        <v>3428</v>
      </c>
    </row>
    <row r="967" spans="2:65" s="1" customFormat="1" ht="44.25" customHeight="1">
      <c r="B967" s="122"/>
      <c r="C967" s="138" t="s">
        <v>3429</v>
      </c>
      <c r="D967" s="138" t="s">
        <v>2422</v>
      </c>
      <c r="E967" s="139" t="s">
        <v>3430</v>
      </c>
      <c r="F967" s="140" t="s">
        <v>3431</v>
      </c>
      <c r="G967" s="141" t="s">
        <v>133</v>
      </c>
      <c r="H967" s="142">
        <v>2</v>
      </c>
      <c r="I967" s="143">
        <v>28700</v>
      </c>
      <c r="J967" s="143">
        <f t="shared" si="160"/>
        <v>57400</v>
      </c>
      <c r="K967" s="140" t="s">
        <v>117</v>
      </c>
      <c r="L967" s="144"/>
      <c r="M967" s="145" t="s">
        <v>1</v>
      </c>
      <c r="N967" s="146" t="s">
        <v>34</v>
      </c>
      <c r="O967" s="131">
        <v>0</v>
      </c>
      <c r="P967" s="131">
        <f t="shared" si="161"/>
        <v>0</v>
      </c>
      <c r="Q967" s="131">
        <v>0</v>
      </c>
      <c r="R967" s="131">
        <f t="shared" si="162"/>
        <v>0</v>
      </c>
      <c r="S967" s="131">
        <v>0</v>
      </c>
      <c r="T967" s="132">
        <f t="shared" si="163"/>
        <v>0</v>
      </c>
      <c r="AR967" s="133" t="s">
        <v>623</v>
      </c>
      <c r="AT967" s="133" t="s">
        <v>2422</v>
      </c>
      <c r="AU967" s="133" t="s">
        <v>76</v>
      </c>
      <c r="AY967" s="13" t="s">
        <v>112</v>
      </c>
      <c r="BE967" s="134">
        <f t="shared" si="164"/>
        <v>57400</v>
      </c>
      <c r="BF967" s="134">
        <f t="shared" si="165"/>
        <v>0</v>
      </c>
      <c r="BG967" s="134">
        <f t="shared" si="166"/>
        <v>0</v>
      </c>
      <c r="BH967" s="134">
        <f t="shared" si="167"/>
        <v>0</v>
      </c>
      <c r="BI967" s="134">
        <f t="shared" si="168"/>
        <v>0</v>
      </c>
      <c r="BJ967" s="13" t="s">
        <v>76</v>
      </c>
      <c r="BK967" s="134">
        <f t="shared" si="169"/>
        <v>57400</v>
      </c>
      <c r="BL967" s="13" t="s">
        <v>623</v>
      </c>
      <c r="BM967" s="133" t="s">
        <v>3432</v>
      </c>
    </row>
    <row r="968" spans="2:65" s="1" customFormat="1" ht="44.25" customHeight="1">
      <c r="B968" s="122"/>
      <c r="C968" s="138" t="s">
        <v>3433</v>
      </c>
      <c r="D968" s="138" t="s">
        <v>2422</v>
      </c>
      <c r="E968" s="139" t="s">
        <v>3434</v>
      </c>
      <c r="F968" s="140" t="s">
        <v>3435</v>
      </c>
      <c r="G968" s="141" t="s">
        <v>133</v>
      </c>
      <c r="H968" s="142">
        <v>2</v>
      </c>
      <c r="I968" s="143">
        <v>39100</v>
      </c>
      <c r="J968" s="143">
        <f t="shared" si="160"/>
        <v>78200</v>
      </c>
      <c r="K968" s="140" t="s">
        <v>117</v>
      </c>
      <c r="L968" s="144"/>
      <c r="M968" s="145" t="s">
        <v>1</v>
      </c>
      <c r="N968" s="146" t="s">
        <v>34</v>
      </c>
      <c r="O968" s="131">
        <v>0</v>
      </c>
      <c r="P968" s="131">
        <f t="shared" si="161"/>
        <v>0</v>
      </c>
      <c r="Q968" s="131">
        <v>0</v>
      </c>
      <c r="R968" s="131">
        <f t="shared" si="162"/>
        <v>0</v>
      </c>
      <c r="S968" s="131">
        <v>0</v>
      </c>
      <c r="T968" s="132">
        <f t="shared" si="163"/>
        <v>0</v>
      </c>
      <c r="AR968" s="133" t="s">
        <v>623</v>
      </c>
      <c r="AT968" s="133" t="s">
        <v>2422</v>
      </c>
      <c r="AU968" s="133" t="s">
        <v>76</v>
      </c>
      <c r="AY968" s="13" t="s">
        <v>112</v>
      </c>
      <c r="BE968" s="134">
        <f t="shared" si="164"/>
        <v>78200</v>
      </c>
      <c r="BF968" s="134">
        <f t="shared" si="165"/>
        <v>0</v>
      </c>
      <c r="BG968" s="134">
        <f t="shared" si="166"/>
        <v>0</v>
      </c>
      <c r="BH968" s="134">
        <f t="shared" si="167"/>
        <v>0</v>
      </c>
      <c r="BI968" s="134">
        <f t="shared" si="168"/>
        <v>0</v>
      </c>
      <c r="BJ968" s="13" t="s">
        <v>76</v>
      </c>
      <c r="BK968" s="134">
        <f t="shared" si="169"/>
        <v>78200</v>
      </c>
      <c r="BL968" s="13" t="s">
        <v>623</v>
      </c>
      <c r="BM968" s="133" t="s">
        <v>3436</v>
      </c>
    </row>
    <row r="969" spans="2:65" s="1" customFormat="1" ht="49.15" customHeight="1">
      <c r="B969" s="122"/>
      <c r="C969" s="138" t="s">
        <v>3437</v>
      </c>
      <c r="D969" s="138" t="s">
        <v>2422</v>
      </c>
      <c r="E969" s="139" t="s">
        <v>3438</v>
      </c>
      <c r="F969" s="140" t="s">
        <v>3439</v>
      </c>
      <c r="G969" s="141" t="s">
        <v>133</v>
      </c>
      <c r="H969" s="142">
        <v>2</v>
      </c>
      <c r="I969" s="143">
        <v>13100</v>
      </c>
      <c r="J969" s="143">
        <f t="shared" si="160"/>
        <v>26200</v>
      </c>
      <c r="K969" s="140" t="s">
        <v>117</v>
      </c>
      <c r="L969" s="144"/>
      <c r="M969" s="145" t="s">
        <v>1</v>
      </c>
      <c r="N969" s="146" t="s">
        <v>34</v>
      </c>
      <c r="O969" s="131">
        <v>0</v>
      </c>
      <c r="P969" s="131">
        <f t="shared" si="161"/>
        <v>0</v>
      </c>
      <c r="Q969" s="131">
        <v>0</v>
      </c>
      <c r="R969" s="131">
        <f t="shared" si="162"/>
        <v>0</v>
      </c>
      <c r="S969" s="131">
        <v>0</v>
      </c>
      <c r="T969" s="132">
        <f t="shared" si="163"/>
        <v>0</v>
      </c>
      <c r="AR969" s="133" t="s">
        <v>623</v>
      </c>
      <c r="AT969" s="133" t="s">
        <v>2422</v>
      </c>
      <c r="AU969" s="133" t="s">
        <v>76</v>
      </c>
      <c r="AY969" s="13" t="s">
        <v>112</v>
      </c>
      <c r="BE969" s="134">
        <f t="shared" si="164"/>
        <v>26200</v>
      </c>
      <c r="BF969" s="134">
        <f t="shared" si="165"/>
        <v>0</v>
      </c>
      <c r="BG969" s="134">
        <f t="shared" si="166"/>
        <v>0</v>
      </c>
      <c r="BH969" s="134">
        <f t="shared" si="167"/>
        <v>0</v>
      </c>
      <c r="BI969" s="134">
        <f t="shared" si="168"/>
        <v>0</v>
      </c>
      <c r="BJ969" s="13" t="s">
        <v>76</v>
      </c>
      <c r="BK969" s="134">
        <f t="shared" si="169"/>
        <v>26200</v>
      </c>
      <c r="BL969" s="13" t="s">
        <v>623</v>
      </c>
      <c r="BM969" s="133" t="s">
        <v>3440</v>
      </c>
    </row>
    <row r="970" spans="2:65" s="1" customFormat="1" ht="49.15" customHeight="1">
      <c r="B970" s="122"/>
      <c r="C970" s="138" t="s">
        <v>3441</v>
      </c>
      <c r="D970" s="138" t="s">
        <v>2422</v>
      </c>
      <c r="E970" s="139" t="s">
        <v>3442</v>
      </c>
      <c r="F970" s="140" t="s">
        <v>3443</v>
      </c>
      <c r="G970" s="141" t="s">
        <v>133</v>
      </c>
      <c r="H970" s="142">
        <v>2</v>
      </c>
      <c r="I970" s="143">
        <v>18400</v>
      </c>
      <c r="J970" s="143">
        <f t="shared" si="160"/>
        <v>36800</v>
      </c>
      <c r="K970" s="140" t="s">
        <v>117</v>
      </c>
      <c r="L970" s="144"/>
      <c r="M970" s="145" t="s">
        <v>1</v>
      </c>
      <c r="N970" s="146" t="s">
        <v>34</v>
      </c>
      <c r="O970" s="131">
        <v>0</v>
      </c>
      <c r="P970" s="131">
        <f t="shared" si="161"/>
        <v>0</v>
      </c>
      <c r="Q970" s="131">
        <v>0</v>
      </c>
      <c r="R970" s="131">
        <f t="shared" si="162"/>
        <v>0</v>
      </c>
      <c r="S970" s="131">
        <v>0</v>
      </c>
      <c r="T970" s="132">
        <f t="shared" si="163"/>
        <v>0</v>
      </c>
      <c r="AR970" s="133" t="s">
        <v>623</v>
      </c>
      <c r="AT970" s="133" t="s">
        <v>2422</v>
      </c>
      <c r="AU970" s="133" t="s">
        <v>76</v>
      </c>
      <c r="AY970" s="13" t="s">
        <v>112</v>
      </c>
      <c r="BE970" s="134">
        <f t="shared" si="164"/>
        <v>36800</v>
      </c>
      <c r="BF970" s="134">
        <f t="shared" si="165"/>
        <v>0</v>
      </c>
      <c r="BG970" s="134">
        <f t="shared" si="166"/>
        <v>0</v>
      </c>
      <c r="BH970" s="134">
        <f t="shared" si="167"/>
        <v>0</v>
      </c>
      <c r="BI970" s="134">
        <f t="shared" si="168"/>
        <v>0</v>
      </c>
      <c r="BJ970" s="13" t="s">
        <v>76</v>
      </c>
      <c r="BK970" s="134">
        <f t="shared" si="169"/>
        <v>36800</v>
      </c>
      <c r="BL970" s="13" t="s">
        <v>623</v>
      </c>
      <c r="BM970" s="133" t="s">
        <v>3444</v>
      </c>
    </row>
    <row r="971" spans="2:65" s="1" customFormat="1" ht="55.5" customHeight="1">
      <c r="B971" s="122"/>
      <c r="C971" s="138" t="s">
        <v>3445</v>
      </c>
      <c r="D971" s="138" t="s">
        <v>2422</v>
      </c>
      <c r="E971" s="139" t="s">
        <v>3446</v>
      </c>
      <c r="F971" s="140" t="s">
        <v>3447</v>
      </c>
      <c r="G971" s="141" t="s">
        <v>133</v>
      </c>
      <c r="H971" s="142">
        <v>2</v>
      </c>
      <c r="I971" s="143">
        <v>6950</v>
      </c>
      <c r="J971" s="143">
        <f t="shared" si="160"/>
        <v>13900</v>
      </c>
      <c r="K971" s="140" t="s">
        <v>117</v>
      </c>
      <c r="L971" s="144"/>
      <c r="M971" s="145" t="s">
        <v>1</v>
      </c>
      <c r="N971" s="146" t="s">
        <v>34</v>
      </c>
      <c r="O971" s="131">
        <v>0</v>
      </c>
      <c r="P971" s="131">
        <f t="shared" si="161"/>
        <v>0</v>
      </c>
      <c r="Q971" s="131">
        <v>0</v>
      </c>
      <c r="R971" s="131">
        <f t="shared" si="162"/>
        <v>0</v>
      </c>
      <c r="S971" s="131">
        <v>0</v>
      </c>
      <c r="T971" s="132">
        <f t="shared" si="163"/>
        <v>0</v>
      </c>
      <c r="AR971" s="133" t="s">
        <v>623</v>
      </c>
      <c r="AT971" s="133" t="s">
        <v>2422</v>
      </c>
      <c r="AU971" s="133" t="s">
        <v>76</v>
      </c>
      <c r="AY971" s="13" t="s">
        <v>112</v>
      </c>
      <c r="BE971" s="134">
        <f t="shared" si="164"/>
        <v>13900</v>
      </c>
      <c r="BF971" s="134">
        <f t="shared" si="165"/>
        <v>0</v>
      </c>
      <c r="BG971" s="134">
        <f t="shared" si="166"/>
        <v>0</v>
      </c>
      <c r="BH971" s="134">
        <f t="shared" si="167"/>
        <v>0</v>
      </c>
      <c r="BI971" s="134">
        <f t="shared" si="168"/>
        <v>0</v>
      </c>
      <c r="BJ971" s="13" t="s">
        <v>76</v>
      </c>
      <c r="BK971" s="134">
        <f t="shared" si="169"/>
        <v>13900</v>
      </c>
      <c r="BL971" s="13" t="s">
        <v>623</v>
      </c>
      <c r="BM971" s="133" t="s">
        <v>3448</v>
      </c>
    </row>
    <row r="972" spans="2:65" s="1" customFormat="1" ht="55.5" customHeight="1">
      <c r="B972" s="122"/>
      <c r="C972" s="138" t="s">
        <v>3449</v>
      </c>
      <c r="D972" s="138" t="s">
        <v>2422</v>
      </c>
      <c r="E972" s="139" t="s">
        <v>3450</v>
      </c>
      <c r="F972" s="140" t="s">
        <v>3451</v>
      </c>
      <c r="G972" s="141" t="s">
        <v>133</v>
      </c>
      <c r="H972" s="142">
        <v>2</v>
      </c>
      <c r="I972" s="143">
        <v>8060</v>
      </c>
      <c r="J972" s="143">
        <f t="shared" si="160"/>
        <v>16120</v>
      </c>
      <c r="K972" s="140" t="s">
        <v>117</v>
      </c>
      <c r="L972" s="144"/>
      <c r="M972" s="145" t="s">
        <v>1</v>
      </c>
      <c r="N972" s="146" t="s">
        <v>34</v>
      </c>
      <c r="O972" s="131">
        <v>0</v>
      </c>
      <c r="P972" s="131">
        <f t="shared" si="161"/>
        <v>0</v>
      </c>
      <c r="Q972" s="131">
        <v>0</v>
      </c>
      <c r="R972" s="131">
        <f t="shared" si="162"/>
        <v>0</v>
      </c>
      <c r="S972" s="131">
        <v>0</v>
      </c>
      <c r="T972" s="132">
        <f t="shared" si="163"/>
        <v>0</v>
      </c>
      <c r="AR972" s="133" t="s">
        <v>623</v>
      </c>
      <c r="AT972" s="133" t="s">
        <v>2422</v>
      </c>
      <c r="AU972" s="133" t="s">
        <v>76</v>
      </c>
      <c r="AY972" s="13" t="s">
        <v>112</v>
      </c>
      <c r="BE972" s="134">
        <f t="shared" si="164"/>
        <v>16120</v>
      </c>
      <c r="BF972" s="134">
        <f t="shared" si="165"/>
        <v>0</v>
      </c>
      <c r="BG972" s="134">
        <f t="shared" si="166"/>
        <v>0</v>
      </c>
      <c r="BH972" s="134">
        <f t="shared" si="167"/>
        <v>0</v>
      </c>
      <c r="BI972" s="134">
        <f t="shared" si="168"/>
        <v>0</v>
      </c>
      <c r="BJ972" s="13" t="s">
        <v>76</v>
      </c>
      <c r="BK972" s="134">
        <f t="shared" si="169"/>
        <v>16120</v>
      </c>
      <c r="BL972" s="13" t="s">
        <v>623</v>
      </c>
      <c r="BM972" s="133" t="s">
        <v>3452</v>
      </c>
    </row>
    <row r="973" spans="2:65" s="1" customFormat="1" ht="44.25" customHeight="1">
      <c r="B973" s="122"/>
      <c r="C973" s="138" t="s">
        <v>3453</v>
      </c>
      <c r="D973" s="138" t="s">
        <v>2422</v>
      </c>
      <c r="E973" s="139" t="s">
        <v>3454</v>
      </c>
      <c r="F973" s="140" t="s">
        <v>3455</v>
      </c>
      <c r="G973" s="141" t="s">
        <v>133</v>
      </c>
      <c r="H973" s="142">
        <v>2</v>
      </c>
      <c r="I973" s="143">
        <v>70400</v>
      </c>
      <c r="J973" s="143">
        <f t="shared" si="160"/>
        <v>140800</v>
      </c>
      <c r="K973" s="140" t="s">
        <v>117</v>
      </c>
      <c r="L973" s="144"/>
      <c r="M973" s="145" t="s">
        <v>1</v>
      </c>
      <c r="N973" s="146" t="s">
        <v>34</v>
      </c>
      <c r="O973" s="131">
        <v>0</v>
      </c>
      <c r="P973" s="131">
        <f t="shared" si="161"/>
        <v>0</v>
      </c>
      <c r="Q973" s="131">
        <v>0</v>
      </c>
      <c r="R973" s="131">
        <f t="shared" si="162"/>
        <v>0</v>
      </c>
      <c r="S973" s="131">
        <v>0</v>
      </c>
      <c r="T973" s="132">
        <f t="shared" si="163"/>
        <v>0</v>
      </c>
      <c r="AR973" s="133" t="s">
        <v>623</v>
      </c>
      <c r="AT973" s="133" t="s">
        <v>2422</v>
      </c>
      <c r="AU973" s="133" t="s">
        <v>76</v>
      </c>
      <c r="AY973" s="13" t="s">
        <v>112</v>
      </c>
      <c r="BE973" s="134">
        <f t="shared" si="164"/>
        <v>140800</v>
      </c>
      <c r="BF973" s="134">
        <f t="shared" si="165"/>
        <v>0</v>
      </c>
      <c r="BG973" s="134">
        <f t="shared" si="166"/>
        <v>0</v>
      </c>
      <c r="BH973" s="134">
        <f t="shared" si="167"/>
        <v>0</v>
      </c>
      <c r="BI973" s="134">
        <f t="shared" si="168"/>
        <v>0</v>
      </c>
      <c r="BJ973" s="13" t="s">
        <v>76</v>
      </c>
      <c r="BK973" s="134">
        <f t="shared" si="169"/>
        <v>140800</v>
      </c>
      <c r="BL973" s="13" t="s">
        <v>623</v>
      </c>
      <c r="BM973" s="133" t="s">
        <v>3456</v>
      </c>
    </row>
    <row r="974" spans="2:65" s="1" customFormat="1" ht="55.5" customHeight="1">
      <c r="B974" s="122"/>
      <c r="C974" s="138" t="s">
        <v>3457</v>
      </c>
      <c r="D974" s="138" t="s">
        <v>2422</v>
      </c>
      <c r="E974" s="139" t="s">
        <v>3458</v>
      </c>
      <c r="F974" s="140" t="s">
        <v>3459</v>
      </c>
      <c r="G974" s="141" t="s">
        <v>133</v>
      </c>
      <c r="H974" s="142">
        <v>2</v>
      </c>
      <c r="I974" s="143">
        <v>15000</v>
      </c>
      <c r="J974" s="143">
        <f t="shared" si="160"/>
        <v>30000</v>
      </c>
      <c r="K974" s="140" t="s">
        <v>117</v>
      </c>
      <c r="L974" s="144"/>
      <c r="M974" s="145" t="s">
        <v>1</v>
      </c>
      <c r="N974" s="146" t="s">
        <v>34</v>
      </c>
      <c r="O974" s="131">
        <v>0</v>
      </c>
      <c r="P974" s="131">
        <f t="shared" si="161"/>
        <v>0</v>
      </c>
      <c r="Q974" s="131">
        <v>0</v>
      </c>
      <c r="R974" s="131">
        <f t="shared" si="162"/>
        <v>0</v>
      </c>
      <c r="S974" s="131">
        <v>0</v>
      </c>
      <c r="T974" s="132">
        <f t="shared" si="163"/>
        <v>0</v>
      </c>
      <c r="AR974" s="133" t="s">
        <v>623</v>
      </c>
      <c r="AT974" s="133" t="s">
        <v>2422</v>
      </c>
      <c r="AU974" s="133" t="s">
        <v>76</v>
      </c>
      <c r="AY974" s="13" t="s">
        <v>112</v>
      </c>
      <c r="BE974" s="134">
        <f t="shared" si="164"/>
        <v>30000</v>
      </c>
      <c r="BF974" s="134">
        <f t="shared" si="165"/>
        <v>0</v>
      </c>
      <c r="BG974" s="134">
        <f t="shared" si="166"/>
        <v>0</v>
      </c>
      <c r="BH974" s="134">
        <f t="shared" si="167"/>
        <v>0</v>
      </c>
      <c r="BI974" s="134">
        <f t="shared" si="168"/>
        <v>0</v>
      </c>
      <c r="BJ974" s="13" t="s">
        <v>76</v>
      </c>
      <c r="BK974" s="134">
        <f t="shared" si="169"/>
        <v>30000</v>
      </c>
      <c r="BL974" s="13" t="s">
        <v>623</v>
      </c>
      <c r="BM974" s="133" t="s">
        <v>3460</v>
      </c>
    </row>
    <row r="975" spans="2:65" s="1" customFormat="1" ht="55.5" customHeight="1">
      <c r="B975" s="122"/>
      <c r="C975" s="138" t="s">
        <v>3461</v>
      </c>
      <c r="D975" s="138" t="s">
        <v>2422</v>
      </c>
      <c r="E975" s="139" t="s">
        <v>3462</v>
      </c>
      <c r="F975" s="140" t="s">
        <v>3463</v>
      </c>
      <c r="G975" s="141" t="s">
        <v>133</v>
      </c>
      <c r="H975" s="142">
        <v>2</v>
      </c>
      <c r="I975" s="143">
        <v>14100</v>
      </c>
      <c r="J975" s="143">
        <f t="shared" si="160"/>
        <v>28200</v>
      </c>
      <c r="K975" s="140" t="s">
        <v>117</v>
      </c>
      <c r="L975" s="144"/>
      <c r="M975" s="145" t="s">
        <v>1</v>
      </c>
      <c r="N975" s="146" t="s">
        <v>34</v>
      </c>
      <c r="O975" s="131">
        <v>0</v>
      </c>
      <c r="P975" s="131">
        <f t="shared" si="161"/>
        <v>0</v>
      </c>
      <c r="Q975" s="131">
        <v>0</v>
      </c>
      <c r="R975" s="131">
        <f t="shared" si="162"/>
        <v>0</v>
      </c>
      <c r="S975" s="131">
        <v>0</v>
      </c>
      <c r="T975" s="132">
        <f t="shared" si="163"/>
        <v>0</v>
      </c>
      <c r="AR975" s="133" t="s">
        <v>623</v>
      </c>
      <c r="AT975" s="133" t="s">
        <v>2422</v>
      </c>
      <c r="AU975" s="133" t="s">
        <v>76</v>
      </c>
      <c r="AY975" s="13" t="s">
        <v>112</v>
      </c>
      <c r="BE975" s="134">
        <f t="shared" si="164"/>
        <v>28200</v>
      </c>
      <c r="BF975" s="134">
        <f t="shared" si="165"/>
        <v>0</v>
      </c>
      <c r="BG975" s="134">
        <f t="shared" si="166"/>
        <v>0</v>
      </c>
      <c r="BH975" s="134">
        <f t="shared" si="167"/>
        <v>0</v>
      </c>
      <c r="BI975" s="134">
        <f t="shared" si="168"/>
        <v>0</v>
      </c>
      <c r="BJ975" s="13" t="s">
        <v>76</v>
      </c>
      <c r="BK975" s="134">
        <f t="shared" si="169"/>
        <v>28200</v>
      </c>
      <c r="BL975" s="13" t="s">
        <v>623</v>
      </c>
      <c r="BM975" s="133" t="s">
        <v>3464</v>
      </c>
    </row>
    <row r="976" spans="2:65" s="1" customFormat="1" ht="55.5" customHeight="1">
      <c r="B976" s="122"/>
      <c r="C976" s="138" t="s">
        <v>3465</v>
      </c>
      <c r="D976" s="138" t="s">
        <v>2422</v>
      </c>
      <c r="E976" s="139" t="s">
        <v>3466</v>
      </c>
      <c r="F976" s="140" t="s">
        <v>3467</v>
      </c>
      <c r="G976" s="141" t="s">
        <v>133</v>
      </c>
      <c r="H976" s="142">
        <v>2</v>
      </c>
      <c r="I976" s="143">
        <v>12200</v>
      </c>
      <c r="J976" s="143">
        <f t="shared" si="160"/>
        <v>24400</v>
      </c>
      <c r="K976" s="140" t="s">
        <v>117</v>
      </c>
      <c r="L976" s="144"/>
      <c r="M976" s="145" t="s">
        <v>1</v>
      </c>
      <c r="N976" s="146" t="s">
        <v>34</v>
      </c>
      <c r="O976" s="131">
        <v>0</v>
      </c>
      <c r="P976" s="131">
        <f t="shared" si="161"/>
        <v>0</v>
      </c>
      <c r="Q976" s="131">
        <v>0</v>
      </c>
      <c r="R976" s="131">
        <f t="shared" si="162"/>
        <v>0</v>
      </c>
      <c r="S976" s="131">
        <v>0</v>
      </c>
      <c r="T976" s="132">
        <f t="shared" si="163"/>
        <v>0</v>
      </c>
      <c r="AR976" s="133" t="s">
        <v>623</v>
      </c>
      <c r="AT976" s="133" t="s">
        <v>2422</v>
      </c>
      <c r="AU976" s="133" t="s">
        <v>76</v>
      </c>
      <c r="AY976" s="13" t="s">
        <v>112</v>
      </c>
      <c r="BE976" s="134">
        <f t="shared" si="164"/>
        <v>24400</v>
      </c>
      <c r="BF976" s="134">
        <f t="shared" si="165"/>
        <v>0</v>
      </c>
      <c r="BG976" s="134">
        <f t="shared" si="166"/>
        <v>0</v>
      </c>
      <c r="BH976" s="134">
        <f t="shared" si="167"/>
        <v>0</v>
      </c>
      <c r="BI976" s="134">
        <f t="shared" si="168"/>
        <v>0</v>
      </c>
      <c r="BJ976" s="13" t="s">
        <v>76</v>
      </c>
      <c r="BK976" s="134">
        <f t="shared" si="169"/>
        <v>24400</v>
      </c>
      <c r="BL976" s="13" t="s">
        <v>623</v>
      </c>
      <c r="BM976" s="133" t="s">
        <v>3468</v>
      </c>
    </row>
    <row r="977" spans="2:65" s="1" customFormat="1" ht="55.5" customHeight="1">
      <c r="B977" s="122"/>
      <c r="C977" s="138" t="s">
        <v>3469</v>
      </c>
      <c r="D977" s="138" t="s">
        <v>2422</v>
      </c>
      <c r="E977" s="139" t="s">
        <v>3470</v>
      </c>
      <c r="F977" s="140" t="s">
        <v>3471</v>
      </c>
      <c r="G977" s="141" t="s">
        <v>133</v>
      </c>
      <c r="H977" s="142">
        <v>2</v>
      </c>
      <c r="I977" s="143">
        <v>12700</v>
      </c>
      <c r="J977" s="143">
        <f t="shared" si="160"/>
        <v>25400</v>
      </c>
      <c r="K977" s="140" t="s">
        <v>117</v>
      </c>
      <c r="L977" s="144"/>
      <c r="M977" s="145" t="s">
        <v>1</v>
      </c>
      <c r="N977" s="146" t="s">
        <v>34</v>
      </c>
      <c r="O977" s="131">
        <v>0</v>
      </c>
      <c r="P977" s="131">
        <f t="shared" si="161"/>
        <v>0</v>
      </c>
      <c r="Q977" s="131">
        <v>0</v>
      </c>
      <c r="R977" s="131">
        <f t="shared" si="162"/>
        <v>0</v>
      </c>
      <c r="S977" s="131">
        <v>0</v>
      </c>
      <c r="T977" s="132">
        <f t="shared" si="163"/>
        <v>0</v>
      </c>
      <c r="AR977" s="133" t="s">
        <v>623</v>
      </c>
      <c r="AT977" s="133" t="s">
        <v>2422</v>
      </c>
      <c r="AU977" s="133" t="s">
        <v>76</v>
      </c>
      <c r="AY977" s="13" t="s">
        <v>112</v>
      </c>
      <c r="BE977" s="134">
        <f t="shared" si="164"/>
        <v>25400</v>
      </c>
      <c r="BF977" s="134">
        <f t="shared" si="165"/>
        <v>0</v>
      </c>
      <c r="BG977" s="134">
        <f t="shared" si="166"/>
        <v>0</v>
      </c>
      <c r="BH977" s="134">
        <f t="shared" si="167"/>
        <v>0</v>
      </c>
      <c r="BI977" s="134">
        <f t="shared" si="168"/>
        <v>0</v>
      </c>
      <c r="BJ977" s="13" t="s">
        <v>76</v>
      </c>
      <c r="BK977" s="134">
        <f t="shared" si="169"/>
        <v>25400</v>
      </c>
      <c r="BL977" s="13" t="s">
        <v>623</v>
      </c>
      <c r="BM977" s="133" t="s">
        <v>3472</v>
      </c>
    </row>
    <row r="978" spans="2:65" s="1" customFormat="1" ht="55.5" customHeight="1">
      <c r="B978" s="122"/>
      <c r="C978" s="138" t="s">
        <v>3473</v>
      </c>
      <c r="D978" s="138" t="s">
        <v>2422</v>
      </c>
      <c r="E978" s="139" t="s">
        <v>3474</v>
      </c>
      <c r="F978" s="140" t="s">
        <v>3475</v>
      </c>
      <c r="G978" s="141" t="s">
        <v>133</v>
      </c>
      <c r="H978" s="142">
        <v>2</v>
      </c>
      <c r="I978" s="143">
        <v>8580</v>
      </c>
      <c r="J978" s="143">
        <f t="shared" si="160"/>
        <v>17160</v>
      </c>
      <c r="K978" s="140" t="s">
        <v>117</v>
      </c>
      <c r="L978" s="144"/>
      <c r="M978" s="145" t="s">
        <v>1</v>
      </c>
      <c r="N978" s="146" t="s">
        <v>34</v>
      </c>
      <c r="O978" s="131">
        <v>0</v>
      </c>
      <c r="P978" s="131">
        <f t="shared" si="161"/>
        <v>0</v>
      </c>
      <c r="Q978" s="131">
        <v>0</v>
      </c>
      <c r="R978" s="131">
        <f t="shared" si="162"/>
        <v>0</v>
      </c>
      <c r="S978" s="131">
        <v>0</v>
      </c>
      <c r="T978" s="132">
        <f t="shared" si="163"/>
        <v>0</v>
      </c>
      <c r="AR978" s="133" t="s">
        <v>623</v>
      </c>
      <c r="AT978" s="133" t="s">
        <v>2422</v>
      </c>
      <c r="AU978" s="133" t="s">
        <v>76</v>
      </c>
      <c r="AY978" s="13" t="s">
        <v>112</v>
      </c>
      <c r="BE978" s="134">
        <f t="shared" si="164"/>
        <v>17160</v>
      </c>
      <c r="BF978" s="134">
        <f t="shared" si="165"/>
        <v>0</v>
      </c>
      <c r="BG978" s="134">
        <f t="shared" si="166"/>
        <v>0</v>
      </c>
      <c r="BH978" s="134">
        <f t="shared" si="167"/>
        <v>0</v>
      </c>
      <c r="BI978" s="134">
        <f t="shared" si="168"/>
        <v>0</v>
      </c>
      <c r="BJ978" s="13" t="s">
        <v>76</v>
      </c>
      <c r="BK978" s="134">
        <f t="shared" si="169"/>
        <v>17160</v>
      </c>
      <c r="BL978" s="13" t="s">
        <v>623</v>
      </c>
      <c r="BM978" s="133" t="s">
        <v>3476</v>
      </c>
    </row>
    <row r="979" spans="2:65" s="1" customFormat="1" ht="55.5" customHeight="1">
      <c r="B979" s="122"/>
      <c r="C979" s="138" t="s">
        <v>3477</v>
      </c>
      <c r="D979" s="138" t="s">
        <v>2422</v>
      </c>
      <c r="E979" s="139" t="s">
        <v>3462</v>
      </c>
      <c r="F979" s="140" t="s">
        <v>3463</v>
      </c>
      <c r="G979" s="141" t="s">
        <v>133</v>
      </c>
      <c r="H979" s="142">
        <v>2</v>
      </c>
      <c r="I979" s="143">
        <v>14100</v>
      </c>
      <c r="J979" s="143">
        <f t="shared" si="160"/>
        <v>28200</v>
      </c>
      <c r="K979" s="140" t="s">
        <v>117</v>
      </c>
      <c r="L979" s="144"/>
      <c r="M979" s="145" t="s">
        <v>1</v>
      </c>
      <c r="N979" s="146" t="s">
        <v>34</v>
      </c>
      <c r="O979" s="131">
        <v>0</v>
      </c>
      <c r="P979" s="131">
        <f t="shared" si="161"/>
        <v>0</v>
      </c>
      <c r="Q979" s="131">
        <v>0</v>
      </c>
      <c r="R979" s="131">
        <f t="shared" si="162"/>
        <v>0</v>
      </c>
      <c r="S979" s="131">
        <v>0</v>
      </c>
      <c r="T979" s="132">
        <f t="shared" si="163"/>
        <v>0</v>
      </c>
      <c r="AR979" s="133" t="s">
        <v>623</v>
      </c>
      <c r="AT979" s="133" t="s">
        <v>2422</v>
      </c>
      <c r="AU979" s="133" t="s">
        <v>76</v>
      </c>
      <c r="AY979" s="13" t="s">
        <v>112</v>
      </c>
      <c r="BE979" s="134">
        <f t="shared" si="164"/>
        <v>28200</v>
      </c>
      <c r="BF979" s="134">
        <f t="shared" si="165"/>
        <v>0</v>
      </c>
      <c r="BG979" s="134">
        <f t="shared" si="166"/>
        <v>0</v>
      </c>
      <c r="BH979" s="134">
        <f t="shared" si="167"/>
        <v>0</v>
      </c>
      <c r="BI979" s="134">
        <f t="shared" si="168"/>
        <v>0</v>
      </c>
      <c r="BJ979" s="13" t="s">
        <v>76</v>
      </c>
      <c r="BK979" s="134">
        <f t="shared" si="169"/>
        <v>28200</v>
      </c>
      <c r="BL979" s="13" t="s">
        <v>623</v>
      </c>
      <c r="BM979" s="133" t="s">
        <v>3478</v>
      </c>
    </row>
    <row r="980" spans="2:65" s="1" customFormat="1" ht="55.5" customHeight="1">
      <c r="B980" s="122"/>
      <c r="C980" s="138" t="s">
        <v>3479</v>
      </c>
      <c r="D980" s="138" t="s">
        <v>2422</v>
      </c>
      <c r="E980" s="139" t="s">
        <v>3458</v>
      </c>
      <c r="F980" s="140" t="s">
        <v>3459</v>
      </c>
      <c r="G980" s="141" t="s">
        <v>133</v>
      </c>
      <c r="H980" s="142">
        <v>2</v>
      </c>
      <c r="I980" s="143">
        <v>15000</v>
      </c>
      <c r="J980" s="143">
        <f t="shared" si="160"/>
        <v>30000</v>
      </c>
      <c r="K980" s="140" t="s">
        <v>117</v>
      </c>
      <c r="L980" s="144"/>
      <c r="M980" s="145" t="s">
        <v>1</v>
      </c>
      <c r="N980" s="146" t="s">
        <v>34</v>
      </c>
      <c r="O980" s="131">
        <v>0</v>
      </c>
      <c r="P980" s="131">
        <f t="shared" si="161"/>
        <v>0</v>
      </c>
      <c r="Q980" s="131">
        <v>0</v>
      </c>
      <c r="R980" s="131">
        <f t="shared" si="162"/>
        <v>0</v>
      </c>
      <c r="S980" s="131">
        <v>0</v>
      </c>
      <c r="T980" s="132">
        <f t="shared" si="163"/>
        <v>0</v>
      </c>
      <c r="AR980" s="133" t="s">
        <v>623</v>
      </c>
      <c r="AT980" s="133" t="s">
        <v>2422</v>
      </c>
      <c r="AU980" s="133" t="s">
        <v>76</v>
      </c>
      <c r="AY980" s="13" t="s">
        <v>112</v>
      </c>
      <c r="BE980" s="134">
        <f t="shared" si="164"/>
        <v>30000</v>
      </c>
      <c r="BF980" s="134">
        <f t="shared" si="165"/>
        <v>0</v>
      </c>
      <c r="BG980" s="134">
        <f t="shared" si="166"/>
        <v>0</v>
      </c>
      <c r="BH980" s="134">
        <f t="shared" si="167"/>
        <v>0</v>
      </c>
      <c r="BI980" s="134">
        <f t="shared" si="168"/>
        <v>0</v>
      </c>
      <c r="BJ980" s="13" t="s">
        <v>76</v>
      </c>
      <c r="BK980" s="134">
        <f t="shared" si="169"/>
        <v>30000</v>
      </c>
      <c r="BL980" s="13" t="s">
        <v>623</v>
      </c>
      <c r="BM980" s="133" t="s">
        <v>3480</v>
      </c>
    </row>
    <row r="981" spans="2:65" s="1" customFormat="1" ht="62.65" customHeight="1">
      <c r="B981" s="122"/>
      <c r="C981" s="138" t="s">
        <v>3481</v>
      </c>
      <c r="D981" s="138" t="s">
        <v>2422</v>
      </c>
      <c r="E981" s="139" t="s">
        <v>3482</v>
      </c>
      <c r="F981" s="140" t="s">
        <v>3483</v>
      </c>
      <c r="G981" s="141" t="s">
        <v>133</v>
      </c>
      <c r="H981" s="142">
        <v>2</v>
      </c>
      <c r="I981" s="143">
        <v>440</v>
      </c>
      <c r="J981" s="143">
        <f t="shared" si="160"/>
        <v>880</v>
      </c>
      <c r="K981" s="140" t="s">
        <v>117</v>
      </c>
      <c r="L981" s="144"/>
      <c r="M981" s="145" t="s">
        <v>1</v>
      </c>
      <c r="N981" s="146" t="s">
        <v>34</v>
      </c>
      <c r="O981" s="131">
        <v>0</v>
      </c>
      <c r="P981" s="131">
        <f t="shared" si="161"/>
        <v>0</v>
      </c>
      <c r="Q981" s="131">
        <v>0</v>
      </c>
      <c r="R981" s="131">
        <f t="shared" si="162"/>
        <v>0</v>
      </c>
      <c r="S981" s="131">
        <v>0</v>
      </c>
      <c r="T981" s="132">
        <f t="shared" si="163"/>
        <v>0</v>
      </c>
      <c r="AR981" s="133" t="s">
        <v>623</v>
      </c>
      <c r="AT981" s="133" t="s">
        <v>2422</v>
      </c>
      <c r="AU981" s="133" t="s">
        <v>76</v>
      </c>
      <c r="AY981" s="13" t="s">
        <v>112</v>
      </c>
      <c r="BE981" s="134">
        <f t="shared" si="164"/>
        <v>880</v>
      </c>
      <c r="BF981" s="134">
        <f t="shared" si="165"/>
        <v>0</v>
      </c>
      <c r="BG981" s="134">
        <f t="shared" si="166"/>
        <v>0</v>
      </c>
      <c r="BH981" s="134">
        <f t="shared" si="167"/>
        <v>0</v>
      </c>
      <c r="BI981" s="134">
        <f t="shared" si="168"/>
        <v>0</v>
      </c>
      <c r="BJ981" s="13" t="s">
        <v>76</v>
      </c>
      <c r="BK981" s="134">
        <f t="shared" si="169"/>
        <v>880</v>
      </c>
      <c r="BL981" s="13" t="s">
        <v>623</v>
      </c>
      <c r="BM981" s="133" t="s">
        <v>3484</v>
      </c>
    </row>
    <row r="982" spans="2:65" s="1" customFormat="1" ht="62.65" customHeight="1">
      <c r="B982" s="122"/>
      <c r="C982" s="138" t="s">
        <v>3485</v>
      </c>
      <c r="D982" s="138" t="s">
        <v>2422</v>
      </c>
      <c r="E982" s="139" t="s">
        <v>3486</v>
      </c>
      <c r="F982" s="140" t="s">
        <v>3487</v>
      </c>
      <c r="G982" s="141" t="s">
        <v>133</v>
      </c>
      <c r="H982" s="142">
        <v>6</v>
      </c>
      <c r="I982" s="143">
        <v>1500</v>
      </c>
      <c r="J982" s="143">
        <f t="shared" si="160"/>
        <v>9000</v>
      </c>
      <c r="K982" s="140" t="s">
        <v>117</v>
      </c>
      <c r="L982" s="144"/>
      <c r="M982" s="145" t="s">
        <v>1</v>
      </c>
      <c r="N982" s="146" t="s">
        <v>34</v>
      </c>
      <c r="O982" s="131">
        <v>0</v>
      </c>
      <c r="P982" s="131">
        <f t="shared" si="161"/>
        <v>0</v>
      </c>
      <c r="Q982" s="131">
        <v>0</v>
      </c>
      <c r="R982" s="131">
        <f t="shared" si="162"/>
        <v>0</v>
      </c>
      <c r="S982" s="131">
        <v>0</v>
      </c>
      <c r="T982" s="132">
        <f t="shared" si="163"/>
        <v>0</v>
      </c>
      <c r="AR982" s="133" t="s">
        <v>623</v>
      </c>
      <c r="AT982" s="133" t="s">
        <v>2422</v>
      </c>
      <c r="AU982" s="133" t="s">
        <v>76</v>
      </c>
      <c r="AY982" s="13" t="s">
        <v>112</v>
      </c>
      <c r="BE982" s="134">
        <f t="shared" si="164"/>
        <v>9000</v>
      </c>
      <c r="BF982" s="134">
        <f t="shared" si="165"/>
        <v>0</v>
      </c>
      <c r="BG982" s="134">
        <f t="shared" si="166"/>
        <v>0</v>
      </c>
      <c r="BH982" s="134">
        <f t="shared" si="167"/>
        <v>0</v>
      </c>
      <c r="BI982" s="134">
        <f t="shared" si="168"/>
        <v>0</v>
      </c>
      <c r="BJ982" s="13" t="s">
        <v>76</v>
      </c>
      <c r="BK982" s="134">
        <f t="shared" si="169"/>
        <v>9000</v>
      </c>
      <c r="BL982" s="13" t="s">
        <v>623</v>
      </c>
      <c r="BM982" s="133" t="s">
        <v>3488</v>
      </c>
    </row>
    <row r="983" spans="2:65" s="1" customFormat="1" ht="66.75" customHeight="1">
      <c r="B983" s="122"/>
      <c r="C983" s="138" t="s">
        <v>3489</v>
      </c>
      <c r="D983" s="138" t="s">
        <v>2422</v>
      </c>
      <c r="E983" s="139" t="s">
        <v>3490</v>
      </c>
      <c r="F983" s="140" t="s">
        <v>3491</v>
      </c>
      <c r="G983" s="141" t="s">
        <v>133</v>
      </c>
      <c r="H983" s="142">
        <v>2</v>
      </c>
      <c r="I983" s="143">
        <v>6600</v>
      </c>
      <c r="J983" s="143">
        <f t="shared" si="160"/>
        <v>13200</v>
      </c>
      <c r="K983" s="140" t="s">
        <v>117</v>
      </c>
      <c r="L983" s="144"/>
      <c r="M983" s="145" t="s">
        <v>1</v>
      </c>
      <c r="N983" s="146" t="s">
        <v>34</v>
      </c>
      <c r="O983" s="131">
        <v>0</v>
      </c>
      <c r="P983" s="131">
        <f t="shared" si="161"/>
        <v>0</v>
      </c>
      <c r="Q983" s="131">
        <v>0</v>
      </c>
      <c r="R983" s="131">
        <f t="shared" si="162"/>
        <v>0</v>
      </c>
      <c r="S983" s="131">
        <v>0</v>
      </c>
      <c r="T983" s="132">
        <f t="shared" si="163"/>
        <v>0</v>
      </c>
      <c r="AR983" s="133" t="s">
        <v>623</v>
      </c>
      <c r="AT983" s="133" t="s">
        <v>2422</v>
      </c>
      <c r="AU983" s="133" t="s">
        <v>76</v>
      </c>
      <c r="AY983" s="13" t="s">
        <v>112</v>
      </c>
      <c r="BE983" s="134">
        <f t="shared" si="164"/>
        <v>13200</v>
      </c>
      <c r="BF983" s="134">
        <f t="shared" si="165"/>
        <v>0</v>
      </c>
      <c r="BG983" s="134">
        <f t="shared" si="166"/>
        <v>0</v>
      </c>
      <c r="BH983" s="134">
        <f t="shared" si="167"/>
        <v>0</v>
      </c>
      <c r="BI983" s="134">
        <f t="shared" si="168"/>
        <v>0</v>
      </c>
      <c r="BJ983" s="13" t="s">
        <v>76</v>
      </c>
      <c r="BK983" s="134">
        <f t="shared" si="169"/>
        <v>13200</v>
      </c>
      <c r="BL983" s="13" t="s">
        <v>623</v>
      </c>
      <c r="BM983" s="133" t="s">
        <v>3492</v>
      </c>
    </row>
    <row r="984" spans="2:65" s="1" customFormat="1" ht="66.75" customHeight="1">
      <c r="B984" s="122"/>
      <c r="C984" s="138" t="s">
        <v>3493</v>
      </c>
      <c r="D984" s="138" t="s">
        <v>2422</v>
      </c>
      <c r="E984" s="139" t="s">
        <v>3494</v>
      </c>
      <c r="F984" s="140" t="s">
        <v>3495</v>
      </c>
      <c r="G984" s="141" t="s">
        <v>133</v>
      </c>
      <c r="H984" s="142">
        <v>2</v>
      </c>
      <c r="I984" s="143">
        <v>7420</v>
      </c>
      <c r="J984" s="143">
        <f t="shared" si="160"/>
        <v>14840</v>
      </c>
      <c r="K984" s="140" t="s">
        <v>117</v>
      </c>
      <c r="L984" s="144"/>
      <c r="M984" s="145" t="s">
        <v>1</v>
      </c>
      <c r="N984" s="146" t="s">
        <v>34</v>
      </c>
      <c r="O984" s="131">
        <v>0</v>
      </c>
      <c r="P984" s="131">
        <f t="shared" si="161"/>
        <v>0</v>
      </c>
      <c r="Q984" s="131">
        <v>0</v>
      </c>
      <c r="R984" s="131">
        <f t="shared" si="162"/>
        <v>0</v>
      </c>
      <c r="S984" s="131">
        <v>0</v>
      </c>
      <c r="T984" s="132">
        <f t="shared" si="163"/>
        <v>0</v>
      </c>
      <c r="AR984" s="133" t="s">
        <v>623</v>
      </c>
      <c r="AT984" s="133" t="s">
        <v>2422</v>
      </c>
      <c r="AU984" s="133" t="s">
        <v>76</v>
      </c>
      <c r="AY984" s="13" t="s">
        <v>112</v>
      </c>
      <c r="BE984" s="134">
        <f t="shared" si="164"/>
        <v>14840</v>
      </c>
      <c r="BF984" s="134">
        <f t="shared" si="165"/>
        <v>0</v>
      </c>
      <c r="BG984" s="134">
        <f t="shared" si="166"/>
        <v>0</v>
      </c>
      <c r="BH984" s="134">
        <f t="shared" si="167"/>
        <v>0</v>
      </c>
      <c r="BI984" s="134">
        <f t="shared" si="168"/>
        <v>0</v>
      </c>
      <c r="BJ984" s="13" t="s">
        <v>76</v>
      </c>
      <c r="BK984" s="134">
        <f t="shared" si="169"/>
        <v>14840</v>
      </c>
      <c r="BL984" s="13" t="s">
        <v>623</v>
      </c>
      <c r="BM984" s="133" t="s">
        <v>3496</v>
      </c>
    </row>
    <row r="985" spans="2:65" s="1" customFormat="1" ht="33" customHeight="1">
      <c r="B985" s="122"/>
      <c r="C985" s="138" t="s">
        <v>3497</v>
      </c>
      <c r="D985" s="138" t="s">
        <v>2422</v>
      </c>
      <c r="E985" s="139" t="s">
        <v>3498</v>
      </c>
      <c r="F985" s="140" t="s">
        <v>3499</v>
      </c>
      <c r="G985" s="141" t="s">
        <v>133</v>
      </c>
      <c r="H985" s="142">
        <v>2</v>
      </c>
      <c r="I985" s="143">
        <v>162</v>
      </c>
      <c r="J985" s="143">
        <f t="shared" si="160"/>
        <v>324</v>
      </c>
      <c r="K985" s="140" t="s">
        <v>117</v>
      </c>
      <c r="L985" s="144"/>
      <c r="M985" s="145" t="s">
        <v>1</v>
      </c>
      <c r="N985" s="146" t="s">
        <v>34</v>
      </c>
      <c r="O985" s="131">
        <v>0</v>
      </c>
      <c r="P985" s="131">
        <f t="shared" si="161"/>
        <v>0</v>
      </c>
      <c r="Q985" s="131">
        <v>0</v>
      </c>
      <c r="R985" s="131">
        <f t="shared" si="162"/>
        <v>0</v>
      </c>
      <c r="S985" s="131">
        <v>0</v>
      </c>
      <c r="T985" s="132">
        <f t="shared" si="163"/>
        <v>0</v>
      </c>
      <c r="AR985" s="133" t="s">
        <v>623</v>
      </c>
      <c r="AT985" s="133" t="s">
        <v>2422</v>
      </c>
      <c r="AU985" s="133" t="s">
        <v>76</v>
      </c>
      <c r="AY985" s="13" t="s">
        <v>112</v>
      </c>
      <c r="BE985" s="134">
        <f t="shared" si="164"/>
        <v>324</v>
      </c>
      <c r="BF985" s="134">
        <f t="shared" si="165"/>
        <v>0</v>
      </c>
      <c r="BG985" s="134">
        <f t="shared" si="166"/>
        <v>0</v>
      </c>
      <c r="BH985" s="134">
        <f t="shared" si="167"/>
        <v>0</v>
      </c>
      <c r="BI985" s="134">
        <f t="shared" si="168"/>
        <v>0</v>
      </c>
      <c r="BJ985" s="13" t="s">
        <v>76</v>
      </c>
      <c r="BK985" s="134">
        <f t="shared" si="169"/>
        <v>324</v>
      </c>
      <c r="BL985" s="13" t="s">
        <v>623</v>
      </c>
      <c r="BM985" s="133" t="s">
        <v>3500</v>
      </c>
    </row>
    <row r="986" spans="2:65" s="1" customFormat="1" ht="37.9" customHeight="1">
      <c r="B986" s="122"/>
      <c r="C986" s="138" t="s">
        <v>3501</v>
      </c>
      <c r="D986" s="138" t="s">
        <v>2422</v>
      </c>
      <c r="E986" s="139" t="s">
        <v>3502</v>
      </c>
      <c r="F986" s="140" t="s">
        <v>3503</v>
      </c>
      <c r="G986" s="141" t="s">
        <v>133</v>
      </c>
      <c r="H986" s="142">
        <v>2</v>
      </c>
      <c r="I986" s="143">
        <v>120</v>
      </c>
      <c r="J986" s="143">
        <f t="shared" si="160"/>
        <v>240</v>
      </c>
      <c r="K986" s="140" t="s">
        <v>117</v>
      </c>
      <c r="L986" s="144"/>
      <c r="M986" s="145" t="s">
        <v>1</v>
      </c>
      <c r="N986" s="146" t="s">
        <v>34</v>
      </c>
      <c r="O986" s="131">
        <v>0</v>
      </c>
      <c r="P986" s="131">
        <f t="shared" si="161"/>
        <v>0</v>
      </c>
      <c r="Q986" s="131">
        <v>0</v>
      </c>
      <c r="R986" s="131">
        <f t="shared" si="162"/>
        <v>0</v>
      </c>
      <c r="S986" s="131">
        <v>0</v>
      </c>
      <c r="T986" s="132">
        <f t="shared" si="163"/>
        <v>0</v>
      </c>
      <c r="AR986" s="133" t="s">
        <v>623</v>
      </c>
      <c r="AT986" s="133" t="s">
        <v>2422</v>
      </c>
      <c r="AU986" s="133" t="s">
        <v>76</v>
      </c>
      <c r="AY986" s="13" t="s">
        <v>112</v>
      </c>
      <c r="BE986" s="134">
        <f t="shared" si="164"/>
        <v>240</v>
      </c>
      <c r="BF986" s="134">
        <f t="shared" si="165"/>
        <v>0</v>
      </c>
      <c r="BG986" s="134">
        <f t="shared" si="166"/>
        <v>0</v>
      </c>
      <c r="BH986" s="134">
        <f t="shared" si="167"/>
        <v>0</v>
      </c>
      <c r="BI986" s="134">
        <f t="shared" si="168"/>
        <v>0</v>
      </c>
      <c r="BJ986" s="13" t="s">
        <v>76</v>
      </c>
      <c r="BK986" s="134">
        <f t="shared" si="169"/>
        <v>240</v>
      </c>
      <c r="BL986" s="13" t="s">
        <v>623</v>
      </c>
      <c r="BM986" s="133" t="s">
        <v>3504</v>
      </c>
    </row>
    <row r="987" spans="2:65" s="1" customFormat="1" ht="37.9" customHeight="1">
      <c r="B987" s="122"/>
      <c r="C987" s="138" t="s">
        <v>3505</v>
      </c>
      <c r="D987" s="138" t="s">
        <v>2422</v>
      </c>
      <c r="E987" s="139" t="s">
        <v>3506</v>
      </c>
      <c r="F987" s="140" t="s">
        <v>3507</v>
      </c>
      <c r="G987" s="141" t="s">
        <v>133</v>
      </c>
      <c r="H987" s="142">
        <v>2</v>
      </c>
      <c r="I987" s="143">
        <v>116</v>
      </c>
      <c r="J987" s="143">
        <f t="shared" si="160"/>
        <v>232</v>
      </c>
      <c r="K987" s="140" t="s">
        <v>117</v>
      </c>
      <c r="L987" s="144"/>
      <c r="M987" s="145" t="s">
        <v>1</v>
      </c>
      <c r="N987" s="146" t="s">
        <v>34</v>
      </c>
      <c r="O987" s="131">
        <v>0</v>
      </c>
      <c r="P987" s="131">
        <f t="shared" si="161"/>
        <v>0</v>
      </c>
      <c r="Q987" s="131">
        <v>0</v>
      </c>
      <c r="R987" s="131">
        <f t="shared" si="162"/>
        <v>0</v>
      </c>
      <c r="S987" s="131">
        <v>0</v>
      </c>
      <c r="T987" s="132">
        <f t="shared" si="163"/>
        <v>0</v>
      </c>
      <c r="AR987" s="133" t="s">
        <v>623</v>
      </c>
      <c r="AT987" s="133" t="s">
        <v>2422</v>
      </c>
      <c r="AU987" s="133" t="s">
        <v>76</v>
      </c>
      <c r="AY987" s="13" t="s">
        <v>112</v>
      </c>
      <c r="BE987" s="134">
        <f t="shared" si="164"/>
        <v>232</v>
      </c>
      <c r="BF987" s="134">
        <f t="shared" si="165"/>
        <v>0</v>
      </c>
      <c r="BG987" s="134">
        <f t="shared" si="166"/>
        <v>0</v>
      </c>
      <c r="BH987" s="134">
        <f t="shared" si="167"/>
        <v>0</v>
      </c>
      <c r="BI987" s="134">
        <f t="shared" si="168"/>
        <v>0</v>
      </c>
      <c r="BJ987" s="13" t="s">
        <v>76</v>
      </c>
      <c r="BK987" s="134">
        <f t="shared" si="169"/>
        <v>232</v>
      </c>
      <c r="BL987" s="13" t="s">
        <v>623</v>
      </c>
      <c r="BM987" s="133" t="s">
        <v>3508</v>
      </c>
    </row>
    <row r="988" spans="2:65" s="1" customFormat="1" ht="37.9" customHeight="1">
      <c r="B988" s="122"/>
      <c r="C988" s="138" t="s">
        <v>3509</v>
      </c>
      <c r="D988" s="138" t="s">
        <v>2422</v>
      </c>
      <c r="E988" s="139" t="s">
        <v>3510</v>
      </c>
      <c r="F988" s="140" t="s">
        <v>3511</v>
      </c>
      <c r="G988" s="141" t="s">
        <v>133</v>
      </c>
      <c r="H988" s="142">
        <v>2</v>
      </c>
      <c r="I988" s="143">
        <v>367</v>
      </c>
      <c r="J988" s="143">
        <f t="shared" si="160"/>
        <v>734</v>
      </c>
      <c r="K988" s="140" t="s">
        <v>117</v>
      </c>
      <c r="L988" s="144"/>
      <c r="M988" s="145" t="s">
        <v>1</v>
      </c>
      <c r="N988" s="146" t="s">
        <v>34</v>
      </c>
      <c r="O988" s="131">
        <v>0</v>
      </c>
      <c r="P988" s="131">
        <f t="shared" si="161"/>
        <v>0</v>
      </c>
      <c r="Q988" s="131">
        <v>0</v>
      </c>
      <c r="R988" s="131">
        <f t="shared" si="162"/>
        <v>0</v>
      </c>
      <c r="S988" s="131">
        <v>0</v>
      </c>
      <c r="T988" s="132">
        <f t="shared" si="163"/>
        <v>0</v>
      </c>
      <c r="AR988" s="133" t="s">
        <v>623</v>
      </c>
      <c r="AT988" s="133" t="s">
        <v>2422</v>
      </c>
      <c r="AU988" s="133" t="s">
        <v>76</v>
      </c>
      <c r="AY988" s="13" t="s">
        <v>112</v>
      </c>
      <c r="BE988" s="134">
        <f t="shared" si="164"/>
        <v>734</v>
      </c>
      <c r="BF988" s="134">
        <f t="shared" si="165"/>
        <v>0</v>
      </c>
      <c r="BG988" s="134">
        <f t="shared" si="166"/>
        <v>0</v>
      </c>
      <c r="BH988" s="134">
        <f t="shared" si="167"/>
        <v>0</v>
      </c>
      <c r="BI988" s="134">
        <f t="shared" si="168"/>
        <v>0</v>
      </c>
      <c r="BJ988" s="13" t="s">
        <v>76</v>
      </c>
      <c r="BK988" s="134">
        <f t="shared" si="169"/>
        <v>734</v>
      </c>
      <c r="BL988" s="13" t="s">
        <v>623</v>
      </c>
      <c r="BM988" s="133" t="s">
        <v>3512</v>
      </c>
    </row>
    <row r="989" spans="2:65" s="1" customFormat="1" ht="37.9" customHeight="1">
      <c r="B989" s="122"/>
      <c r="C989" s="138" t="s">
        <v>3513</v>
      </c>
      <c r="D989" s="138" t="s">
        <v>2422</v>
      </c>
      <c r="E989" s="139" t="s">
        <v>3514</v>
      </c>
      <c r="F989" s="140" t="s">
        <v>3515</v>
      </c>
      <c r="G989" s="141" t="s">
        <v>133</v>
      </c>
      <c r="H989" s="142">
        <v>2</v>
      </c>
      <c r="I989" s="143">
        <v>347</v>
      </c>
      <c r="J989" s="143">
        <f t="shared" si="160"/>
        <v>694</v>
      </c>
      <c r="K989" s="140" t="s">
        <v>117</v>
      </c>
      <c r="L989" s="144"/>
      <c r="M989" s="145" t="s">
        <v>1</v>
      </c>
      <c r="N989" s="146" t="s">
        <v>34</v>
      </c>
      <c r="O989" s="131">
        <v>0</v>
      </c>
      <c r="P989" s="131">
        <f t="shared" si="161"/>
        <v>0</v>
      </c>
      <c r="Q989" s="131">
        <v>0</v>
      </c>
      <c r="R989" s="131">
        <f t="shared" si="162"/>
        <v>0</v>
      </c>
      <c r="S989" s="131">
        <v>0</v>
      </c>
      <c r="T989" s="132">
        <f t="shared" si="163"/>
        <v>0</v>
      </c>
      <c r="AR989" s="133" t="s">
        <v>623</v>
      </c>
      <c r="AT989" s="133" t="s">
        <v>2422</v>
      </c>
      <c r="AU989" s="133" t="s">
        <v>76</v>
      </c>
      <c r="AY989" s="13" t="s">
        <v>112</v>
      </c>
      <c r="BE989" s="134">
        <f t="shared" si="164"/>
        <v>694</v>
      </c>
      <c r="BF989" s="134">
        <f t="shared" si="165"/>
        <v>0</v>
      </c>
      <c r="BG989" s="134">
        <f t="shared" si="166"/>
        <v>0</v>
      </c>
      <c r="BH989" s="134">
        <f t="shared" si="167"/>
        <v>0</v>
      </c>
      <c r="BI989" s="134">
        <f t="shared" si="168"/>
        <v>0</v>
      </c>
      <c r="BJ989" s="13" t="s">
        <v>76</v>
      </c>
      <c r="BK989" s="134">
        <f t="shared" si="169"/>
        <v>694</v>
      </c>
      <c r="BL989" s="13" t="s">
        <v>623</v>
      </c>
      <c r="BM989" s="133" t="s">
        <v>3516</v>
      </c>
    </row>
    <row r="990" spans="2:65" s="1" customFormat="1" ht="37.9" customHeight="1">
      <c r="B990" s="122"/>
      <c r="C990" s="138" t="s">
        <v>3517</v>
      </c>
      <c r="D990" s="138" t="s">
        <v>2422</v>
      </c>
      <c r="E990" s="139" t="s">
        <v>3518</v>
      </c>
      <c r="F990" s="140" t="s">
        <v>3519</v>
      </c>
      <c r="G990" s="141" t="s">
        <v>133</v>
      </c>
      <c r="H990" s="142">
        <v>2</v>
      </c>
      <c r="I990" s="143">
        <v>402</v>
      </c>
      <c r="J990" s="143">
        <f t="shared" si="160"/>
        <v>804</v>
      </c>
      <c r="K990" s="140" t="s">
        <v>117</v>
      </c>
      <c r="L990" s="144"/>
      <c r="M990" s="145" t="s">
        <v>1</v>
      </c>
      <c r="N990" s="146" t="s">
        <v>34</v>
      </c>
      <c r="O990" s="131">
        <v>0</v>
      </c>
      <c r="P990" s="131">
        <f t="shared" si="161"/>
        <v>0</v>
      </c>
      <c r="Q990" s="131">
        <v>0</v>
      </c>
      <c r="R990" s="131">
        <f t="shared" si="162"/>
        <v>0</v>
      </c>
      <c r="S990" s="131">
        <v>0</v>
      </c>
      <c r="T990" s="132">
        <f t="shared" si="163"/>
        <v>0</v>
      </c>
      <c r="AR990" s="133" t="s">
        <v>623</v>
      </c>
      <c r="AT990" s="133" t="s">
        <v>2422</v>
      </c>
      <c r="AU990" s="133" t="s">
        <v>76</v>
      </c>
      <c r="AY990" s="13" t="s">
        <v>112</v>
      </c>
      <c r="BE990" s="134">
        <f t="shared" si="164"/>
        <v>804</v>
      </c>
      <c r="BF990" s="134">
        <f t="shared" si="165"/>
        <v>0</v>
      </c>
      <c r="BG990" s="134">
        <f t="shared" si="166"/>
        <v>0</v>
      </c>
      <c r="BH990" s="134">
        <f t="shared" si="167"/>
        <v>0</v>
      </c>
      <c r="BI990" s="134">
        <f t="shared" si="168"/>
        <v>0</v>
      </c>
      <c r="BJ990" s="13" t="s">
        <v>76</v>
      </c>
      <c r="BK990" s="134">
        <f t="shared" si="169"/>
        <v>804</v>
      </c>
      <c r="BL990" s="13" t="s">
        <v>623</v>
      </c>
      <c r="BM990" s="133" t="s">
        <v>3520</v>
      </c>
    </row>
    <row r="991" spans="2:65" s="1" customFormat="1" ht="37.9" customHeight="1">
      <c r="B991" s="122"/>
      <c r="C991" s="138" t="s">
        <v>3521</v>
      </c>
      <c r="D991" s="138" t="s">
        <v>2422</v>
      </c>
      <c r="E991" s="139" t="s">
        <v>3522</v>
      </c>
      <c r="F991" s="140" t="s">
        <v>3523</v>
      </c>
      <c r="G991" s="141" t="s">
        <v>133</v>
      </c>
      <c r="H991" s="142">
        <v>2</v>
      </c>
      <c r="I991" s="143">
        <v>462</v>
      </c>
      <c r="J991" s="143">
        <f t="shared" ref="J991:J1054" si="170">ROUND(I991*H991,2)</f>
        <v>924</v>
      </c>
      <c r="K991" s="140" t="s">
        <v>117</v>
      </c>
      <c r="L991" s="144"/>
      <c r="M991" s="145" t="s">
        <v>1</v>
      </c>
      <c r="N991" s="146" t="s">
        <v>34</v>
      </c>
      <c r="O991" s="131">
        <v>0</v>
      </c>
      <c r="P991" s="131">
        <f t="shared" ref="P991:P1054" si="171">O991*H991</f>
        <v>0</v>
      </c>
      <c r="Q991" s="131">
        <v>0</v>
      </c>
      <c r="R991" s="131">
        <f t="shared" ref="R991:R1054" si="172">Q991*H991</f>
        <v>0</v>
      </c>
      <c r="S991" s="131">
        <v>0</v>
      </c>
      <c r="T991" s="132">
        <f t="shared" ref="T991:T1054" si="173">S991*H991</f>
        <v>0</v>
      </c>
      <c r="AR991" s="133" t="s">
        <v>623</v>
      </c>
      <c r="AT991" s="133" t="s">
        <v>2422</v>
      </c>
      <c r="AU991" s="133" t="s">
        <v>76</v>
      </c>
      <c r="AY991" s="13" t="s">
        <v>112</v>
      </c>
      <c r="BE991" s="134">
        <f t="shared" ref="BE991:BE1054" si="174">IF(N991="základní",J991,0)</f>
        <v>924</v>
      </c>
      <c r="BF991" s="134">
        <f t="shared" ref="BF991:BF1054" si="175">IF(N991="snížená",J991,0)</f>
        <v>0</v>
      </c>
      <c r="BG991" s="134">
        <f t="shared" ref="BG991:BG1054" si="176">IF(N991="zákl. přenesená",J991,0)</f>
        <v>0</v>
      </c>
      <c r="BH991" s="134">
        <f t="shared" ref="BH991:BH1054" si="177">IF(N991="sníž. přenesená",J991,0)</f>
        <v>0</v>
      </c>
      <c r="BI991" s="134">
        <f t="shared" ref="BI991:BI1054" si="178">IF(N991="nulová",J991,0)</f>
        <v>0</v>
      </c>
      <c r="BJ991" s="13" t="s">
        <v>76</v>
      </c>
      <c r="BK991" s="134">
        <f t="shared" ref="BK991:BK1054" si="179">ROUND(I991*H991,2)</f>
        <v>924</v>
      </c>
      <c r="BL991" s="13" t="s">
        <v>623</v>
      </c>
      <c r="BM991" s="133" t="s">
        <v>3524</v>
      </c>
    </row>
    <row r="992" spans="2:65" s="1" customFormat="1" ht="37.9" customHeight="1">
      <c r="B992" s="122"/>
      <c r="C992" s="138" t="s">
        <v>3525</v>
      </c>
      <c r="D992" s="138" t="s">
        <v>2422</v>
      </c>
      <c r="E992" s="139" t="s">
        <v>3526</v>
      </c>
      <c r="F992" s="140" t="s">
        <v>3527</v>
      </c>
      <c r="G992" s="141" t="s">
        <v>133</v>
      </c>
      <c r="H992" s="142">
        <v>2</v>
      </c>
      <c r="I992" s="143">
        <v>966</v>
      </c>
      <c r="J992" s="143">
        <f t="shared" si="170"/>
        <v>1932</v>
      </c>
      <c r="K992" s="140" t="s">
        <v>117</v>
      </c>
      <c r="L992" s="144"/>
      <c r="M992" s="145" t="s">
        <v>1</v>
      </c>
      <c r="N992" s="146" t="s">
        <v>34</v>
      </c>
      <c r="O992" s="131">
        <v>0</v>
      </c>
      <c r="P992" s="131">
        <f t="shared" si="171"/>
        <v>0</v>
      </c>
      <c r="Q992" s="131">
        <v>0</v>
      </c>
      <c r="R992" s="131">
        <f t="shared" si="172"/>
        <v>0</v>
      </c>
      <c r="S992" s="131">
        <v>0</v>
      </c>
      <c r="T992" s="132">
        <f t="shared" si="173"/>
        <v>0</v>
      </c>
      <c r="AR992" s="133" t="s">
        <v>623</v>
      </c>
      <c r="AT992" s="133" t="s">
        <v>2422</v>
      </c>
      <c r="AU992" s="133" t="s">
        <v>76</v>
      </c>
      <c r="AY992" s="13" t="s">
        <v>112</v>
      </c>
      <c r="BE992" s="134">
        <f t="shared" si="174"/>
        <v>1932</v>
      </c>
      <c r="BF992" s="134">
        <f t="shared" si="175"/>
        <v>0</v>
      </c>
      <c r="BG992" s="134">
        <f t="shared" si="176"/>
        <v>0</v>
      </c>
      <c r="BH992" s="134">
        <f t="shared" si="177"/>
        <v>0</v>
      </c>
      <c r="BI992" s="134">
        <f t="shared" si="178"/>
        <v>0</v>
      </c>
      <c r="BJ992" s="13" t="s">
        <v>76</v>
      </c>
      <c r="BK992" s="134">
        <f t="shared" si="179"/>
        <v>1932</v>
      </c>
      <c r="BL992" s="13" t="s">
        <v>623</v>
      </c>
      <c r="BM992" s="133" t="s">
        <v>3528</v>
      </c>
    </row>
    <row r="993" spans="2:65" s="1" customFormat="1" ht="37.9" customHeight="1">
      <c r="B993" s="122"/>
      <c r="C993" s="138" t="s">
        <v>3529</v>
      </c>
      <c r="D993" s="138" t="s">
        <v>2422</v>
      </c>
      <c r="E993" s="139" t="s">
        <v>3530</v>
      </c>
      <c r="F993" s="140" t="s">
        <v>3531</v>
      </c>
      <c r="G993" s="141" t="s">
        <v>133</v>
      </c>
      <c r="H993" s="142">
        <v>2</v>
      </c>
      <c r="I993" s="143">
        <v>624</v>
      </c>
      <c r="J993" s="143">
        <f t="shared" si="170"/>
        <v>1248</v>
      </c>
      <c r="K993" s="140" t="s">
        <v>117</v>
      </c>
      <c r="L993" s="144"/>
      <c r="M993" s="145" t="s">
        <v>1</v>
      </c>
      <c r="N993" s="146" t="s">
        <v>34</v>
      </c>
      <c r="O993" s="131">
        <v>0</v>
      </c>
      <c r="P993" s="131">
        <f t="shared" si="171"/>
        <v>0</v>
      </c>
      <c r="Q993" s="131">
        <v>0</v>
      </c>
      <c r="R993" s="131">
        <f t="shared" si="172"/>
        <v>0</v>
      </c>
      <c r="S993" s="131">
        <v>0</v>
      </c>
      <c r="T993" s="132">
        <f t="shared" si="173"/>
        <v>0</v>
      </c>
      <c r="AR993" s="133" t="s">
        <v>623</v>
      </c>
      <c r="AT993" s="133" t="s">
        <v>2422</v>
      </c>
      <c r="AU993" s="133" t="s">
        <v>76</v>
      </c>
      <c r="AY993" s="13" t="s">
        <v>112</v>
      </c>
      <c r="BE993" s="134">
        <f t="shared" si="174"/>
        <v>1248</v>
      </c>
      <c r="BF993" s="134">
        <f t="shared" si="175"/>
        <v>0</v>
      </c>
      <c r="BG993" s="134">
        <f t="shared" si="176"/>
        <v>0</v>
      </c>
      <c r="BH993" s="134">
        <f t="shared" si="177"/>
        <v>0</v>
      </c>
      <c r="BI993" s="134">
        <f t="shared" si="178"/>
        <v>0</v>
      </c>
      <c r="BJ993" s="13" t="s">
        <v>76</v>
      </c>
      <c r="BK993" s="134">
        <f t="shared" si="179"/>
        <v>1248</v>
      </c>
      <c r="BL993" s="13" t="s">
        <v>623</v>
      </c>
      <c r="BM993" s="133" t="s">
        <v>3532</v>
      </c>
    </row>
    <row r="994" spans="2:65" s="1" customFormat="1" ht="37.9" customHeight="1">
      <c r="B994" s="122"/>
      <c r="C994" s="138" t="s">
        <v>3533</v>
      </c>
      <c r="D994" s="138" t="s">
        <v>2422</v>
      </c>
      <c r="E994" s="139" t="s">
        <v>3534</v>
      </c>
      <c r="F994" s="140" t="s">
        <v>3535</v>
      </c>
      <c r="G994" s="141" t="s">
        <v>133</v>
      </c>
      <c r="H994" s="142">
        <v>2</v>
      </c>
      <c r="I994" s="143">
        <v>719</v>
      </c>
      <c r="J994" s="143">
        <f t="shared" si="170"/>
        <v>1438</v>
      </c>
      <c r="K994" s="140" t="s">
        <v>117</v>
      </c>
      <c r="L994" s="144"/>
      <c r="M994" s="145" t="s">
        <v>1</v>
      </c>
      <c r="N994" s="146" t="s">
        <v>34</v>
      </c>
      <c r="O994" s="131">
        <v>0</v>
      </c>
      <c r="P994" s="131">
        <f t="shared" si="171"/>
        <v>0</v>
      </c>
      <c r="Q994" s="131">
        <v>0</v>
      </c>
      <c r="R994" s="131">
        <f t="shared" si="172"/>
        <v>0</v>
      </c>
      <c r="S994" s="131">
        <v>0</v>
      </c>
      <c r="T994" s="132">
        <f t="shared" si="173"/>
        <v>0</v>
      </c>
      <c r="AR994" s="133" t="s">
        <v>623</v>
      </c>
      <c r="AT994" s="133" t="s">
        <v>2422</v>
      </c>
      <c r="AU994" s="133" t="s">
        <v>76</v>
      </c>
      <c r="AY994" s="13" t="s">
        <v>112</v>
      </c>
      <c r="BE994" s="134">
        <f t="shared" si="174"/>
        <v>1438</v>
      </c>
      <c r="BF994" s="134">
        <f t="shared" si="175"/>
        <v>0</v>
      </c>
      <c r="BG994" s="134">
        <f t="shared" si="176"/>
        <v>0</v>
      </c>
      <c r="BH994" s="134">
        <f t="shared" si="177"/>
        <v>0</v>
      </c>
      <c r="BI994" s="134">
        <f t="shared" si="178"/>
        <v>0</v>
      </c>
      <c r="BJ994" s="13" t="s">
        <v>76</v>
      </c>
      <c r="BK994" s="134">
        <f t="shared" si="179"/>
        <v>1438</v>
      </c>
      <c r="BL994" s="13" t="s">
        <v>623</v>
      </c>
      <c r="BM994" s="133" t="s">
        <v>3536</v>
      </c>
    </row>
    <row r="995" spans="2:65" s="1" customFormat="1" ht="37.9" customHeight="1">
      <c r="B995" s="122"/>
      <c r="C995" s="138" t="s">
        <v>3537</v>
      </c>
      <c r="D995" s="138" t="s">
        <v>2422</v>
      </c>
      <c r="E995" s="139" t="s">
        <v>3538</v>
      </c>
      <c r="F995" s="140" t="s">
        <v>3539</v>
      </c>
      <c r="G995" s="141" t="s">
        <v>133</v>
      </c>
      <c r="H995" s="142">
        <v>2</v>
      </c>
      <c r="I995" s="143">
        <v>904</v>
      </c>
      <c r="J995" s="143">
        <f t="shared" si="170"/>
        <v>1808</v>
      </c>
      <c r="K995" s="140" t="s">
        <v>117</v>
      </c>
      <c r="L995" s="144"/>
      <c r="M995" s="145" t="s">
        <v>1</v>
      </c>
      <c r="N995" s="146" t="s">
        <v>34</v>
      </c>
      <c r="O995" s="131">
        <v>0</v>
      </c>
      <c r="P995" s="131">
        <f t="shared" si="171"/>
        <v>0</v>
      </c>
      <c r="Q995" s="131">
        <v>0</v>
      </c>
      <c r="R995" s="131">
        <f t="shared" si="172"/>
        <v>0</v>
      </c>
      <c r="S995" s="131">
        <v>0</v>
      </c>
      <c r="T995" s="132">
        <f t="shared" si="173"/>
        <v>0</v>
      </c>
      <c r="AR995" s="133" t="s">
        <v>623</v>
      </c>
      <c r="AT995" s="133" t="s">
        <v>2422</v>
      </c>
      <c r="AU995" s="133" t="s">
        <v>76</v>
      </c>
      <c r="AY995" s="13" t="s">
        <v>112</v>
      </c>
      <c r="BE995" s="134">
        <f t="shared" si="174"/>
        <v>1808</v>
      </c>
      <c r="BF995" s="134">
        <f t="shared" si="175"/>
        <v>0</v>
      </c>
      <c r="BG995" s="134">
        <f t="shared" si="176"/>
        <v>0</v>
      </c>
      <c r="BH995" s="134">
        <f t="shared" si="177"/>
        <v>0</v>
      </c>
      <c r="BI995" s="134">
        <f t="shared" si="178"/>
        <v>0</v>
      </c>
      <c r="BJ995" s="13" t="s">
        <v>76</v>
      </c>
      <c r="BK995" s="134">
        <f t="shared" si="179"/>
        <v>1808</v>
      </c>
      <c r="BL995" s="13" t="s">
        <v>623</v>
      </c>
      <c r="BM995" s="133" t="s">
        <v>3540</v>
      </c>
    </row>
    <row r="996" spans="2:65" s="1" customFormat="1" ht="37.9" customHeight="1">
      <c r="B996" s="122"/>
      <c r="C996" s="138" t="s">
        <v>3541</v>
      </c>
      <c r="D996" s="138" t="s">
        <v>2422</v>
      </c>
      <c r="E996" s="139" t="s">
        <v>3542</v>
      </c>
      <c r="F996" s="140" t="s">
        <v>3543</v>
      </c>
      <c r="G996" s="141" t="s">
        <v>133</v>
      </c>
      <c r="H996" s="142">
        <v>2</v>
      </c>
      <c r="I996" s="143">
        <v>423</v>
      </c>
      <c r="J996" s="143">
        <f t="shared" si="170"/>
        <v>846</v>
      </c>
      <c r="K996" s="140" t="s">
        <v>117</v>
      </c>
      <c r="L996" s="144"/>
      <c r="M996" s="145" t="s">
        <v>1</v>
      </c>
      <c r="N996" s="146" t="s">
        <v>34</v>
      </c>
      <c r="O996" s="131">
        <v>0</v>
      </c>
      <c r="P996" s="131">
        <f t="shared" si="171"/>
        <v>0</v>
      </c>
      <c r="Q996" s="131">
        <v>0</v>
      </c>
      <c r="R996" s="131">
        <f t="shared" si="172"/>
        <v>0</v>
      </c>
      <c r="S996" s="131">
        <v>0</v>
      </c>
      <c r="T996" s="132">
        <f t="shared" si="173"/>
        <v>0</v>
      </c>
      <c r="AR996" s="133" t="s">
        <v>623</v>
      </c>
      <c r="AT996" s="133" t="s">
        <v>2422</v>
      </c>
      <c r="AU996" s="133" t="s">
        <v>76</v>
      </c>
      <c r="AY996" s="13" t="s">
        <v>112</v>
      </c>
      <c r="BE996" s="134">
        <f t="shared" si="174"/>
        <v>846</v>
      </c>
      <c r="BF996" s="134">
        <f t="shared" si="175"/>
        <v>0</v>
      </c>
      <c r="BG996" s="134">
        <f t="shared" si="176"/>
        <v>0</v>
      </c>
      <c r="BH996" s="134">
        <f t="shared" si="177"/>
        <v>0</v>
      </c>
      <c r="BI996" s="134">
        <f t="shared" si="178"/>
        <v>0</v>
      </c>
      <c r="BJ996" s="13" t="s">
        <v>76</v>
      </c>
      <c r="BK996" s="134">
        <f t="shared" si="179"/>
        <v>846</v>
      </c>
      <c r="BL996" s="13" t="s">
        <v>623</v>
      </c>
      <c r="BM996" s="133" t="s">
        <v>3544</v>
      </c>
    </row>
    <row r="997" spans="2:65" s="1" customFormat="1" ht="37.9" customHeight="1">
      <c r="B997" s="122"/>
      <c r="C997" s="138" t="s">
        <v>3545</v>
      </c>
      <c r="D997" s="138" t="s">
        <v>2422</v>
      </c>
      <c r="E997" s="139" t="s">
        <v>3546</v>
      </c>
      <c r="F997" s="140" t="s">
        <v>3547</v>
      </c>
      <c r="G997" s="141" t="s">
        <v>133</v>
      </c>
      <c r="H997" s="142">
        <v>2</v>
      </c>
      <c r="I997" s="143">
        <v>368</v>
      </c>
      <c r="J997" s="143">
        <f t="shared" si="170"/>
        <v>736</v>
      </c>
      <c r="K997" s="140" t="s">
        <v>117</v>
      </c>
      <c r="L997" s="144"/>
      <c r="M997" s="145" t="s">
        <v>1</v>
      </c>
      <c r="N997" s="146" t="s">
        <v>34</v>
      </c>
      <c r="O997" s="131">
        <v>0</v>
      </c>
      <c r="P997" s="131">
        <f t="shared" si="171"/>
        <v>0</v>
      </c>
      <c r="Q997" s="131">
        <v>0</v>
      </c>
      <c r="R997" s="131">
        <f t="shared" si="172"/>
        <v>0</v>
      </c>
      <c r="S997" s="131">
        <v>0</v>
      </c>
      <c r="T997" s="132">
        <f t="shared" si="173"/>
        <v>0</v>
      </c>
      <c r="AR997" s="133" t="s">
        <v>623</v>
      </c>
      <c r="AT997" s="133" t="s">
        <v>2422</v>
      </c>
      <c r="AU997" s="133" t="s">
        <v>76</v>
      </c>
      <c r="AY997" s="13" t="s">
        <v>112</v>
      </c>
      <c r="BE997" s="134">
        <f t="shared" si="174"/>
        <v>736</v>
      </c>
      <c r="BF997" s="134">
        <f t="shared" si="175"/>
        <v>0</v>
      </c>
      <c r="BG997" s="134">
        <f t="shared" si="176"/>
        <v>0</v>
      </c>
      <c r="BH997" s="134">
        <f t="shared" si="177"/>
        <v>0</v>
      </c>
      <c r="BI997" s="134">
        <f t="shared" si="178"/>
        <v>0</v>
      </c>
      <c r="BJ997" s="13" t="s">
        <v>76</v>
      </c>
      <c r="BK997" s="134">
        <f t="shared" si="179"/>
        <v>736</v>
      </c>
      <c r="BL997" s="13" t="s">
        <v>623</v>
      </c>
      <c r="BM997" s="133" t="s">
        <v>3548</v>
      </c>
    </row>
    <row r="998" spans="2:65" s="1" customFormat="1" ht="37.9" customHeight="1">
      <c r="B998" s="122"/>
      <c r="C998" s="138" t="s">
        <v>3549</v>
      </c>
      <c r="D998" s="138" t="s">
        <v>2422</v>
      </c>
      <c r="E998" s="139" t="s">
        <v>3550</v>
      </c>
      <c r="F998" s="140" t="s">
        <v>3551</v>
      </c>
      <c r="G998" s="141" t="s">
        <v>133</v>
      </c>
      <c r="H998" s="142">
        <v>2</v>
      </c>
      <c r="I998" s="143">
        <v>261</v>
      </c>
      <c r="J998" s="143">
        <f t="shared" si="170"/>
        <v>522</v>
      </c>
      <c r="K998" s="140" t="s">
        <v>117</v>
      </c>
      <c r="L998" s="144"/>
      <c r="M998" s="145" t="s">
        <v>1</v>
      </c>
      <c r="N998" s="146" t="s">
        <v>34</v>
      </c>
      <c r="O998" s="131">
        <v>0</v>
      </c>
      <c r="P998" s="131">
        <f t="shared" si="171"/>
        <v>0</v>
      </c>
      <c r="Q998" s="131">
        <v>0</v>
      </c>
      <c r="R998" s="131">
        <f t="shared" si="172"/>
        <v>0</v>
      </c>
      <c r="S998" s="131">
        <v>0</v>
      </c>
      <c r="T998" s="132">
        <f t="shared" si="173"/>
        <v>0</v>
      </c>
      <c r="AR998" s="133" t="s">
        <v>623</v>
      </c>
      <c r="AT998" s="133" t="s">
        <v>2422</v>
      </c>
      <c r="AU998" s="133" t="s">
        <v>76</v>
      </c>
      <c r="AY998" s="13" t="s">
        <v>112</v>
      </c>
      <c r="BE998" s="134">
        <f t="shared" si="174"/>
        <v>522</v>
      </c>
      <c r="BF998" s="134">
        <f t="shared" si="175"/>
        <v>0</v>
      </c>
      <c r="BG998" s="134">
        <f t="shared" si="176"/>
        <v>0</v>
      </c>
      <c r="BH998" s="134">
        <f t="shared" si="177"/>
        <v>0</v>
      </c>
      <c r="BI998" s="134">
        <f t="shared" si="178"/>
        <v>0</v>
      </c>
      <c r="BJ998" s="13" t="s">
        <v>76</v>
      </c>
      <c r="BK998" s="134">
        <f t="shared" si="179"/>
        <v>522</v>
      </c>
      <c r="BL998" s="13" t="s">
        <v>623</v>
      </c>
      <c r="BM998" s="133" t="s">
        <v>3552</v>
      </c>
    </row>
    <row r="999" spans="2:65" s="1" customFormat="1" ht="37.9" customHeight="1">
      <c r="B999" s="122"/>
      <c r="C999" s="138" t="s">
        <v>3553</v>
      </c>
      <c r="D999" s="138" t="s">
        <v>2422</v>
      </c>
      <c r="E999" s="139" t="s">
        <v>3554</v>
      </c>
      <c r="F999" s="140" t="s">
        <v>3555</v>
      </c>
      <c r="G999" s="141" t="s">
        <v>133</v>
      </c>
      <c r="H999" s="142">
        <v>2</v>
      </c>
      <c r="I999" s="143">
        <v>206</v>
      </c>
      <c r="J999" s="143">
        <f t="shared" si="170"/>
        <v>412</v>
      </c>
      <c r="K999" s="140" t="s">
        <v>117</v>
      </c>
      <c r="L999" s="144"/>
      <c r="M999" s="145" t="s">
        <v>1</v>
      </c>
      <c r="N999" s="146" t="s">
        <v>34</v>
      </c>
      <c r="O999" s="131">
        <v>0</v>
      </c>
      <c r="P999" s="131">
        <f t="shared" si="171"/>
        <v>0</v>
      </c>
      <c r="Q999" s="131">
        <v>0</v>
      </c>
      <c r="R999" s="131">
        <f t="shared" si="172"/>
        <v>0</v>
      </c>
      <c r="S999" s="131">
        <v>0</v>
      </c>
      <c r="T999" s="132">
        <f t="shared" si="173"/>
        <v>0</v>
      </c>
      <c r="AR999" s="133" t="s">
        <v>623</v>
      </c>
      <c r="AT999" s="133" t="s">
        <v>2422</v>
      </c>
      <c r="AU999" s="133" t="s">
        <v>76</v>
      </c>
      <c r="AY999" s="13" t="s">
        <v>112</v>
      </c>
      <c r="BE999" s="134">
        <f t="shared" si="174"/>
        <v>412</v>
      </c>
      <c r="BF999" s="134">
        <f t="shared" si="175"/>
        <v>0</v>
      </c>
      <c r="BG999" s="134">
        <f t="shared" si="176"/>
        <v>0</v>
      </c>
      <c r="BH999" s="134">
        <f t="shared" si="177"/>
        <v>0</v>
      </c>
      <c r="BI999" s="134">
        <f t="shared" si="178"/>
        <v>0</v>
      </c>
      <c r="BJ999" s="13" t="s">
        <v>76</v>
      </c>
      <c r="BK999" s="134">
        <f t="shared" si="179"/>
        <v>412</v>
      </c>
      <c r="BL999" s="13" t="s">
        <v>623</v>
      </c>
      <c r="BM999" s="133" t="s">
        <v>3556</v>
      </c>
    </row>
    <row r="1000" spans="2:65" s="1" customFormat="1" ht="37.9" customHeight="1">
      <c r="B1000" s="122"/>
      <c r="C1000" s="138" t="s">
        <v>3557</v>
      </c>
      <c r="D1000" s="138" t="s">
        <v>2422</v>
      </c>
      <c r="E1000" s="139" t="s">
        <v>3558</v>
      </c>
      <c r="F1000" s="140" t="s">
        <v>3559</v>
      </c>
      <c r="G1000" s="141" t="s">
        <v>133</v>
      </c>
      <c r="H1000" s="142">
        <v>2</v>
      </c>
      <c r="I1000" s="143">
        <v>178</v>
      </c>
      <c r="J1000" s="143">
        <f t="shared" si="170"/>
        <v>356</v>
      </c>
      <c r="K1000" s="140" t="s">
        <v>117</v>
      </c>
      <c r="L1000" s="144"/>
      <c r="M1000" s="145" t="s">
        <v>1</v>
      </c>
      <c r="N1000" s="146" t="s">
        <v>34</v>
      </c>
      <c r="O1000" s="131">
        <v>0</v>
      </c>
      <c r="P1000" s="131">
        <f t="shared" si="171"/>
        <v>0</v>
      </c>
      <c r="Q1000" s="131">
        <v>0</v>
      </c>
      <c r="R1000" s="131">
        <f t="shared" si="172"/>
        <v>0</v>
      </c>
      <c r="S1000" s="131">
        <v>0</v>
      </c>
      <c r="T1000" s="132">
        <f t="shared" si="173"/>
        <v>0</v>
      </c>
      <c r="AR1000" s="133" t="s">
        <v>623</v>
      </c>
      <c r="AT1000" s="133" t="s">
        <v>2422</v>
      </c>
      <c r="AU1000" s="133" t="s">
        <v>76</v>
      </c>
      <c r="AY1000" s="13" t="s">
        <v>112</v>
      </c>
      <c r="BE1000" s="134">
        <f t="shared" si="174"/>
        <v>356</v>
      </c>
      <c r="BF1000" s="134">
        <f t="shared" si="175"/>
        <v>0</v>
      </c>
      <c r="BG1000" s="134">
        <f t="shared" si="176"/>
        <v>0</v>
      </c>
      <c r="BH1000" s="134">
        <f t="shared" si="177"/>
        <v>0</v>
      </c>
      <c r="BI1000" s="134">
        <f t="shared" si="178"/>
        <v>0</v>
      </c>
      <c r="BJ1000" s="13" t="s">
        <v>76</v>
      </c>
      <c r="BK1000" s="134">
        <f t="shared" si="179"/>
        <v>356</v>
      </c>
      <c r="BL1000" s="13" t="s">
        <v>623</v>
      </c>
      <c r="BM1000" s="133" t="s">
        <v>3560</v>
      </c>
    </row>
    <row r="1001" spans="2:65" s="1" customFormat="1" ht="37.9" customHeight="1">
      <c r="B1001" s="122"/>
      <c r="C1001" s="138" t="s">
        <v>3561</v>
      </c>
      <c r="D1001" s="138" t="s">
        <v>2422</v>
      </c>
      <c r="E1001" s="139" t="s">
        <v>3562</v>
      </c>
      <c r="F1001" s="140" t="s">
        <v>3563</v>
      </c>
      <c r="G1001" s="141" t="s">
        <v>133</v>
      </c>
      <c r="H1001" s="142">
        <v>2</v>
      </c>
      <c r="I1001" s="143">
        <v>269</v>
      </c>
      <c r="J1001" s="143">
        <f t="shared" si="170"/>
        <v>538</v>
      </c>
      <c r="K1001" s="140" t="s">
        <v>117</v>
      </c>
      <c r="L1001" s="144"/>
      <c r="M1001" s="145" t="s">
        <v>1</v>
      </c>
      <c r="N1001" s="146" t="s">
        <v>34</v>
      </c>
      <c r="O1001" s="131">
        <v>0</v>
      </c>
      <c r="P1001" s="131">
        <f t="shared" si="171"/>
        <v>0</v>
      </c>
      <c r="Q1001" s="131">
        <v>0</v>
      </c>
      <c r="R1001" s="131">
        <f t="shared" si="172"/>
        <v>0</v>
      </c>
      <c r="S1001" s="131">
        <v>0</v>
      </c>
      <c r="T1001" s="132">
        <f t="shared" si="173"/>
        <v>0</v>
      </c>
      <c r="AR1001" s="133" t="s">
        <v>623</v>
      </c>
      <c r="AT1001" s="133" t="s">
        <v>2422</v>
      </c>
      <c r="AU1001" s="133" t="s">
        <v>76</v>
      </c>
      <c r="AY1001" s="13" t="s">
        <v>112</v>
      </c>
      <c r="BE1001" s="134">
        <f t="shared" si="174"/>
        <v>538</v>
      </c>
      <c r="BF1001" s="134">
        <f t="shared" si="175"/>
        <v>0</v>
      </c>
      <c r="BG1001" s="134">
        <f t="shared" si="176"/>
        <v>0</v>
      </c>
      <c r="BH1001" s="134">
        <f t="shared" si="177"/>
        <v>0</v>
      </c>
      <c r="BI1001" s="134">
        <f t="shared" si="178"/>
        <v>0</v>
      </c>
      <c r="BJ1001" s="13" t="s">
        <v>76</v>
      </c>
      <c r="BK1001" s="134">
        <f t="shared" si="179"/>
        <v>538</v>
      </c>
      <c r="BL1001" s="13" t="s">
        <v>623</v>
      </c>
      <c r="BM1001" s="133" t="s">
        <v>3564</v>
      </c>
    </row>
    <row r="1002" spans="2:65" s="1" customFormat="1" ht="37.9" customHeight="1">
      <c r="B1002" s="122"/>
      <c r="C1002" s="138" t="s">
        <v>3565</v>
      </c>
      <c r="D1002" s="138" t="s">
        <v>2422</v>
      </c>
      <c r="E1002" s="139" t="s">
        <v>3566</v>
      </c>
      <c r="F1002" s="140" t="s">
        <v>3567</v>
      </c>
      <c r="G1002" s="141" t="s">
        <v>133</v>
      </c>
      <c r="H1002" s="142">
        <v>2</v>
      </c>
      <c r="I1002" s="143">
        <v>288</v>
      </c>
      <c r="J1002" s="143">
        <f t="shared" si="170"/>
        <v>576</v>
      </c>
      <c r="K1002" s="140" t="s">
        <v>117</v>
      </c>
      <c r="L1002" s="144"/>
      <c r="M1002" s="145" t="s">
        <v>1</v>
      </c>
      <c r="N1002" s="146" t="s">
        <v>34</v>
      </c>
      <c r="O1002" s="131">
        <v>0</v>
      </c>
      <c r="P1002" s="131">
        <f t="shared" si="171"/>
        <v>0</v>
      </c>
      <c r="Q1002" s="131">
        <v>0</v>
      </c>
      <c r="R1002" s="131">
        <f t="shared" si="172"/>
        <v>0</v>
      </c>
      <c r="S1002" s="131">
        <v>0</v>
      </c>
      <c r="T1002" s="132">
        <f t="shared" si="173"/>
        <v>0</v>
      </c>
      <c r="AR1002" s="133" t="s">
        <v>623</v>
      </c>
      <c r="AT1002" s="133" t="s">
        <v>2422</v>
      </c>
      <c r="AU1002" s="133" t="s">
        <v>76</v>
      </c>
      <c r="AY1002" s="13" t="s">
        <v>112</v>
      </c>
      <c r="BE1002" s="134">
        <f t="shared" si="174"/>
        <v>576</v>
      </c>
      <c r="BF1002" s="134">
        <f t="shared" si="175"/>
        <v>0</v>
      </c>
      <c r="BG1002" s="134">
        <f t="shared" si="176"/>
        <v>0</v>
      </c>
      <c r="BH1002" s="134">
        <f t="shared" si="177"/>
        <v>0</v>
      </c>
      <c r="BI1002" s="134">
        <f t="shared" si="178"/>
        <v>0</v>
      </c>
      <c r="BJ1002" s="13" t="s">
        <v>76</v>
      </c>
      <c r="BK1002" s="134">
        <f t="shared" si="179"/>
        <v>576</v>
      </c>
      <c r="BL1002" s="13" t="s">
        <v>623</v>
      </c>
      <c r="BM1002" s="133" t="s">
        <v>3568</v>
      </c>
    </row>
    <row r="1003" spans="2:65" s="1" customFormat="1" ht="37.9" customHeight="1">
      <c r="B1003" s="122"/>
      <c r="C1003" s="138" t="s">
        <v>3569</v>
      </c>
      <c r="D1003" s="138" t="s">
        <v>2422</v>
      </c>
      <c r="E1003" s="139" t="s">
        <v>3570</v>
      </c>
      <c r="F1003" s="140" t="s">
        <v>3571</v>
      </c>
      <c r="G1003" s="141" t="s">
        <v>133</v>
      </c>
      <c r="H1003" s="142">
        <v>2</v>
      </c>
      <c r="I1003" s="143">
        <v>338</v>
      </c>
      <c r="J1003" s="143">
        <f t="shared" si="170"/>
        <v>676</v>
      </c>
      <c r="K1003" s="140" t="s">
        <v>117</v>
      </c>
      <c r="L1003" s="144"/>
      <c r="M1003" s="145" t="s">
        <v>1</v>
      </c>
      <c r="N1003" s="146" t="s">
        <v>34</v>
      </c>
      <c r="O1003" s="131">
        <v>0</v>
      </c>
      <c r="P1003" s="131">
        <f t="shared" si="171"/>
        <v>0</v>
      </c>
      <c r="Q1003" s="131">
        <v>0</v>
      </c>
      <c r="R1003" s="131">
        <f t="shared" si="172"/>
        <v>0</v>
      </c>
      <c r="S1003" s="131">
        <v>0</v>
      </c>
      <c r="T1003" s="132">
        <f t="shared" si="173"/>
        <v>0</v>
      </c>
      <c r="AR1003" s="133" t="s">
        <v>623</v>
      </c>
      <c r="AT1003" s="133" t="s">
        <v>2422</v>
      </c>
      <c r="AU1003" s="133" t="s">
        <v>76</v>
      </c>
      <c r="AY1003" s="13" t="s">
        <v>112</v>
      </c>
      <c r="BE1003" s="134">
        <f t="shared" si="174"/>
        <v>676</v>
      </c>
      <c r="BF1003" s="134">
        <f t="shared" si="175"/>
        <v>0</v>
      </c>
      <c r="BG1003" s="134">
        <f t="shared" si="176"/>
        <v>0</v>
      </c>
      <c r="BH1003" s="134">
        <f t="shared" si="177"/>
        <v>0</v>
      </c>
      <c r="BI1003" s="134">
        <f t="shared" si="178"/>
        <v>0</v>
      </c>
      <c r="BJ1003" s="13" t="s">
        <v>76</v>
      </c>
      <c r="BK1003" s="134">
        <f t="shared" si="179"/>
        <v>676</v>
      </c>
      <c r="BL1003" s="13" t="s">
        <v>623</v>
      </c>
      <c r="BM1003" s="133" t="s">
        <v>3572</v>
      </c>
    </row>
    <row r="1004" spans="2:65" s="1" customFormat="1" ht="37.9" customHeight="1">
      <c r="B1004" s="122"/>
      <c r="C1004" s="138" t="s">
        <v>3573</v>
      </c>
      <c r="D1004" s="138" t="s">
        <v>2422</v>
      </c>
      <c r="E1004" s="139" t="s">
        <v>3574</v>
      </c>
      <c r="F1004" s="140" t="s">
        <v>3575</v>
      </c>
      <c r="G1004" s="141" t="s">
        <v>133</v>
      </c>
      <c r="H1004" s="142">
        <v>2</v>
      </c>
      <c r="I1004" s="143">
        <v>307</v>
      </c>
      <c r="J1004" s="143">
        <f t="shared" si="170"/>
        <v>614</v>
      </c>
      <c r="K1004" s="140" t="s">
        <v>117</v>
      </c>
      <c r="L1004" s="144"/>
      <c r="M1004" s="145" t="s">
        <v>1</v>
      </c>
      <c r="N1004" s="146" t="s">
        <v>34</v>
      </c>
      <c r="O1004" s="131">
        <v>0</v>
      </c>
      <c r="P1004" s="131">
        <f t="shared" si="171"/>
        <v>0</v>
      </c>
      <c r="Q1004" s="131">
        <v>0</v>
      </c>
      <c r="R1004" s="131">
        <f t="shared" si="172"/>
        <v>0</v>
      </c>
      <c r="S1004" s="131">
        <v>0</v>
      </c>
      <c r="T1004" s="132">
        <f t="shared" si="173"/>
        <v>0</v>
      </c>
      <c r="AR1004" s="133" t="s">
        <v>623</v>
      </c>
      <c r="AT1004" s="133" t="s">
        <v>2422</v>
      </c>
      <c r="AU1004" s="133" t="s">
        <v>76</v>
      </c>
      <c r="AY1004" s="13" t="s">
        <v>112</v>
      </c>
      <c r="BE1004" s="134">
        <f t="shared" si="174"/>
        <v>614</v>
      </c>
      <c r="BF1004" s="134">
        <f t="shared" si="175"/>
        <v>0</v>
      </c>
      <c r="BG1004" s="134">
        <f t="shared" si="176"/>
        <v>0</v>
      </c>
      <c r="BH1004" s="134">
        <f t="shared" si="177"/>
        <v>0</v>
      </c>
      <c r="BI1004" s="134">
        <f t="shared" si="178"/>
        <v>0</v>
      </c>
      <c r="BJ1004" s="13" t="s">
        <v>76</v>
      </c>
      <c r="BK1004" s="134">
        <f t="shared" si="179"/>
        <v>614</v>
      </c>
      <c r="BL1004" s="13" t="s">
        <v>623</v>
      </c>
      <c r="BM1004" s="133" t="s">
        <v>3576</v>
      </c>
    </row>
    <row r="1005" spans="2:65" s="1" customFormat="1" ht="37.9" customHeight="1">
      <c r="B1005" s="122"/>
      <c r="C1005" s="138" t="s">
        <v>3577</v>
      </c>
      <c r="D1005" s="138" t="s">
        <v>2422</v>
      </c>
      <c r="E1005" s="139" t="s">
        <v>3578</v>
      </c>
      <c r="F1005" s="140" t="s">
        <v>3579</v>
      </c>
      <c r="G1005" s="141" t="s">
        <v>133</v>
      </c>
      <c r="H1005" s="142">
        <v>2</v>
      </c>
      <c r="I1005" s="143">
        <v>307</v>
      </c>
      <c r="J1005" s="143">
        <f t="shared" si="170"/>
        <v>614</v>
      </c>
      <c r="K1005" s="140" t="s">
        <v>117</v>
      </c>
      <c r="L1005" s="144"/>
      <c r="M1005" s="145" t="s">
        <v>1</v>
      </c>
      <c r="N1005" s="146" t="s">
        <v>34</v>
      </c>
      <c r="O1005" s="131">
        <v>0</v>
      </c>
      <c r="P1005" s="131">
        <f t="shared" si="171"/>
        <v>0</v>
      </c>
      <c r="Q1005" s="131">
        <v>0</v>
      </c>
      <c r="R1005" s="131">
        <f t="shared" si="172"/>
        <v>0</v>
      </c>
      <c r="S1005" s="131">
        <v>0</v>
      </c>
      <c r="T1005" s="132">
        <f t="shared" si="173"/>
        <v>0</v>
      </c>
      <c r="AR1005" s="133" t="s">
        <v>623</v>
      </c>
      <c r="AT1005" s="133" t="s">
        <v>2422</v>
      </c>
      <c r="AU1005" s="133" t="s">
        <v>76</v>
      </c>
      <c r="AY1005" s="13" t="s">
        <v>112</v>
      </c>
      <c r="BE1005" s="134">
        <f t="shared" si="174"/>
        <v>614</v>
      </c>
      <c r="BF1005" s="134">
        <f t="shared" si="175"/>
        <v>0</v>
      </c>
      <c r="BG1005" s="134">
        <f t="shared" si="176"/>
        <v>0</v>
      </c>
      <c r="BH1005" s="134">
        <f t="shared" si="177"/>
        <v>0</v>
      </c>
      <c r="BI1005" s="134">
        <f t="shared" si="178"/>
        <v>0</v>
      </c>
      <c r="BJ1005" s="13" t="s">
        <v>76</v>
      </c>
      <c r="BK1005" s="134">
        <f t="shared" si="179"/>
        <v>614</v>
      </c>
      <c r="BL1005" s="13" t="s">
        <v>623</v>
      </c>
      <c r="BM1005" s="133" t="s">
        <v>3580</v>
      </c>
    </row>
    <row r="1006" spans="2:65" s="1" customFormat="1" ht="37.9" customHeight="1">
      <c r="B1006" s="122"/>
      <c r="C1006" s="138" t="s">
        <v>3581</v>
      </c>
      <c r="D1006" s="138" t="s">
        <v>2422</v>
      </c>
      <c r="E1006" s="139" t="s">
        <v>3582</v>
      </c>
      <c r="F1006" s="140" t="s">
        <v>3583</v>
      </c>
      <c r="G1006" s="141" t="s">
        <v>133</v>
      </c>
      <c r="H1006" s="142">
        <v>2</v>
      </c>
      <c r="I1006" s="143">
        <v>319</v>
      </c>
      <c r="J1006" s="143">
        <f t="shared" si="170"/>
        <v>638</v>
      </c>
      <c r="K1006" s="140" t="s">
        <v>117</v>
      </c>
      <c r="L1006" s="144"/>
      <c r="M1006" s="145" t="s">
        <v>1</v>
      </c>
      <c r="N1006" s="146" t="s">
        <v>34</v>
      </c>
      <c r="O1006" s="131">
        <v>0</v>
      </c>
      <c r="P1006" s="131">
        <f t="shared" si="171"/>
        <v>0</v>
      </c>
      <c r="Q1006" s="131">
        <v>0</v>
      </c>
      <c r="R1006" s="131">
        <f t="shared" si="172"/>
        <v>0</v>
      </c>
      <c r="S1006" s="131">
        <v>0</v>
      </c>
      <c r="T1006" s="132">
        <f t="shared" si="173"/>
        <v>0</v>
      </c>
      <c r="AR1006" s="133" t="s">
        <v>623</v>
      </c>
      <c r="AT1006" s="133" t="s">
        <v>2422</v>
      </c>
      <c r="AU1006" s="133" t="s">
        <v>76</v>
      </c>
      <c r="AY1006" s="13" t="s">
        <v>112</v>
      </c>
      <c r="BE1006" s="134">
        <f t="shared" si="174"/>
        <v>638</v>
      </c>
      <c r="BF1006" s="134">
        <f t="shared" si="175"/>
        <v>0</v>
      </c>
      <c r="BG1006" s="134">
        <f t="shared" si="176"/>
        <v>0</v>
      </c>
      <c r="BH1006" s="134">
        <f t="shared" si="177"/>
        <v>0</v>
      </c>
      <c r="BI1006" s="134">
        <f t="shared" si="178"/>
        <v>0</v>
      </c>
      <c r="BJ1006" s="13" t="s">
        <v>76</v>
      </c>
      <c r="BK1006" s="134">
        <f t="shared" si="179"/>
        <v>638</v>
      </c>
      <c r="BL1006" s="13" t="s">
        <v>623</v>
      </c>
      <c r="BM1006" s="133" t="s">
        <v>3584</v>
      </c>
    </row>
    <row r="1007" spans="2:65" s="1" customFormat="1" ht="37.9" customHeight="1">
      <c r="B1007" s="122"/>
      <c r="C1007" s="138" t="s">
        <v>3585</v>
      </c>
      <c r="D1007" s="138" t="s">
        <v>2422</v>
      </c>
      <c r="E1007" s="139" t="s">
        <v>3586</v>
      </c>
      <c r="F1007" s="140" t="s">
        <v>3587</v>
      </c>
      <c r="G1007" s="141" t="s">
        <v>133</v>
      </c>
      <c r="H1007" s="142">
        <v>2</v>
      </c>
      <c r="I1007" s="143">
        <v>331</v>
      </c>
      <c r="J1007" s="143">
        <f t="shared" si="170"/>
        <v>662</v>
      </c>
      <c r="K1007" s="140" t="s">
        <v>117</v>
      </c>
      <c r="L1007" s="144"/>
      <c r="M1007" s="145" t="s">
        <v>1</v>
      </c>
      <c r="N1007" s="146" t="s">
        <v>34</v>
      </c>
      <c r="O1007" s="131">
        <v>0</v>
      </c>
      <c r="P1007" s="131">
        <f t="shared" si="171"/>
        <v>0</v>
      </c>
      <c r="Q1007" s="131">
        <v>0</v>
      </c>
      <c r="R1007" s="131">
        <f t="shared" si="172"/>
        <v>0</v>
      </c>
      <c r="S1007" s="131">
        <v>0</v>
      </c>
      <c r="T1007" s="132">
        <f t="shared" si="173"/>
        <v>0</v>
      </c>
      <c r="AR1007" s="133" t="s">
        <v>623</v>
      </c>
      <c r="AT1007" s="133" t="s">
        <v>2422</v>
      </c>
      <c r="AU1007" s="133" t="s">
        <v>76</v>
      </c>
      <c r="AY1007" s="13" t="s">
        <v>112</v>
      </c>
      <c r="BE1007" s="134">
        <f t="shared" si="174"/>
        <v>662</v>
      </c>
      <c r="BF1007" s="134">
        <f t="shared" si="175"/>
        <v>0</v>
      </c>
      <c r="BG1007" s="134">
        <f t="shared" si="176"/>
        <v>0</v>
      </c>
      <c r="BH1007" s="134">
        <f t="shared" si="177"/>
        <v>0</v>
      </c>
      <c r="BI1007" s="134">
        <f t="shared" si="178"/>
        <v>0</v>
      </c>
      <c r="BJ1007" s="13" t="s">
        <v>76</v>
      </c>
      <c r="BK1007" s="134">
        <f t="shared" si="179"/>
        <v>662</v>
      </c>
      <c r="BL1007" s="13" t="s">
        <v>623</v>
      </c>
      <c r="BM1007" s="133" t="s">
        <v>3588</v>
      </c>
    </row>
    <row r="1008" spans="2:65" s="1" customFormat="1" ht="37.9" customHeight="1">
      <c r="B1008" s="122"/>
      <c r="C1008" s="138" t="s">
        <v>3589</v>
      </c>
      <c r="D1008" s="138" t="s">
        <v>2422</v>
      </c>
      <c r="E1008" s="139" t="s">
        <v>3590</v>
      </c>
      <c r="F1008" s="140" t="s">
        <v>3591</v>
      </c>
      <c r="G1008" s="141" t="s">
        <v>133</v>
      </c>
      <c r="H1008" s="142">
        <v>2</v>
      </c>
      <c r="I1008" s="143">
        <v>634</v>
      </c>
      <c r="J1008" s="143">
        <f t="shared" si="170"/>
        <v>1268</v>
      </c>
      <c r="K1008" s="140" t="s">
        <v>117</v>
      </c>
      <c r="L1008" s="144"/>
      <c r="M1008" s="145" t="s">
        <v>1</v>
      </c>
      <c r="N1008" s="146" t="s">
        <v>34</v>
      </c>
      <c r="O1008" s="131">
        <v>0</v>
      </c>
      <c r="P1008" s="131">
        <f t="shared" si="171"/>
        <v>0</v>
      </c>
      <c r="Q1008" s="131">
        <v>0</v>
      </c>
      <c r="R1008" s="131">
        <f t="shared" si="172"/>
        <v>0</v>
      </c>
      <c r="S1008" s="131">
        <v>0</v>
      </c>
      <c r="T1008" s="132">
        <f t="shared" si="173"/>
        <v>0</v>
      </c>
      <c r="AR1008" s="133" t="s">
        <v>623</v>
      </c>
      <c r="AT1008" s="133" t="s">
        <v>2422</v>
      </c>
      <c r="AU1008" s="133" t="s">
        <v>76</v>
      </c>
      <c r="AY1008" s="13" t="s">
        <v>112</v>
      </c>
      <c r="BE1008" s="134">
        <f t="shared" si="174"/>
        <v>1268</v>
      </c>
      <c r="BF1008" s="134">
        <f t="shared" si="175"/>
        <v>0</v>
      </c>
      <c r="BG1008" s="134">
        <f t="shared" si="176"/>
        <v>0</v>
      </c>
      <c r="BH1008" s="134">
        <f t="shared" si="177"/>
        <v>0</v>
      </c>
      <c r="BI1008" s="134">
        <f t="shared" si="178"/>
        <v>0</v>
      </c>
      <c r="BJ1008" s="13" t="s">
        <v>76</v>
      </c>
      <c r="BK1008" s="134">
        <f t="shared" si="179"/>
        <v>1268</v>
      </c>
      <c r="BL1008" s="13" t="s">
        <v>623</v>
      </c>
      <c r="BM1008" s="133" t="s">
        <v>3592</v>
      </c>
    </row>
    <row r="1009" spans="2:65" s="1" customFormat="1" ht="37.9" customHeight="1">
      <c r="B1009" s="122"/>
      <c r="C1009" s="138" t="s">
        <v>3593</v>
      </c>
      <c r="D1009" s="138" t="s">
        <v>2422</v>
      </c>
      <c r="E1009" s="139" t="s">
        <v>3594</v>
      </c>
      <c r="F1009" s="140" t="s">
        <v>3595</v>
      </c>
      <c r="G1009" s="141" t="s">
        <v>133</v>
      </c>
      <c r="H1009" s="142">
        <v>2</v>
      </c>
      <c r="I1009" s="143">
        <v>634</v>
      </c>
      <c r="J1009" s="143">
        <f t="shared" si="170"/>
        <v>1268</v>
      </c>
      <c r="K1009" s="140" t="s">
        <v>117</v>
      </c>
      <c r="L1009" s="144"/>
      <c r="M1009" s="145" t="s">
        <v>1</v>
      </c>
      <c r="N1009" s="146" t="s">
        <v>34</v>
      </c>
      <c r="O1009" s="131">
        <v>0</v>
      </c>
      <c r="P1009" s="131">
        <f t="shared" si="171"/>
        <v>0</v>
      </c>
      <c r="Q1009" s="131">
        <v>0</v>
      </c>
      <c r="R1009" s="131">
        <f t="shared" si="172"/>
        <v>0</v>
      </c>
      <c r="S1009" s="131">
        <v>0</v>
      </c>
      <c r="T1009" s="132">
        <f t="shared" si="173"/>
        <v>0</v>
      </c>
      <c r="AR1009" s="133" t="s">
        <v>623</v>
      </c>
      <c r="AT1009" s="133" t="s">
        <v>2422</v>
      </c>
      <c r="AU1009" s="133" t="s">
        <v>76</v>
      </c>
      <c r="AY1009" s="13" t="s">
        <v>112</v>
      </c>
      <c r="BE1009" s="134">
        <f t="shared" si="174"/>
        <v>1268</v>
      </c>
      <c r="BF1009" s="134">
        <f t="shared" si="175"/>
        <v>0</v>
      </c>
      <c r="BG1009" s="134">
        <f t="shared" si="176"/>
        <v>0</v>
      </c>
      <c r="BH1009" s="134">
        <f t="shared" si="177"/>
        <v>0</v>
      </c>
      <c r="BI1009" s="134">
        <f t="shared" si="178"/>
        <v>0</v>
      </c>
      <c r="BJ1009" s="13" t="s">
        <v>76</v>
      </c>
      <c r="BK1009" s="134">
        <f t="shared" si="179"/>
        <v>1268</v>
      </c>
      <c r="BL1009" s="13" t="s">
        <v>623</v>
      </c>
      <c r="BM1009" s="133" t="s">
        <v>3596</v>
      </c>
    </row>
    <row r="1010" spans="2:65" s="1" customFormat="1" ht="37.9" customHeight="1">
      <c r="B1010" s="122"/>
      <c r="C1010" s="138" t="s">
        <v>3597</v>
      </c>
      <c r="D1010" s="138" t="s">
        <v>2422</v>
      </c>
      <c r="E1010" s="139" t="s">
        <v>3598</v>
      </c>
      <c r="F1010" s="140" t="s">
        <v>3599</v>
      </c>
      <c r="G1010" s="141" t="s">
        <v>133</v>
      </c>
      <c r="H1010" s="142">
        <v>2</v>
      </c>
      <c r="I1010" s="143">
        <v>721</v>
      </c>
      <c r="J1010" s="143">
        <f t="shared" si="170"/>
        <v>1442</v>
      </c>
      <c r="K1010" s="140" t="s">
        <v>117</v>
      </c>
      <c r="L1010" s="144"/>
      <c r="M1010" s="145" t="s">
        <v>1</v>
      </c>
      <c r="N1010" s="146" t="s">
        <v>34</v>
      </c>
      <c r="O1010" s="131">
        <v>0</v>
      </c>
      <c r="P1010" s="131">
        <f t="shared" si="171"/>
        <v>0</v>
      </c>
      <c r="Q1010" s="131">
        <v>0</v>
      </c>
      <c r="R1010" s="131">
        <f t="shared" si="172"/>
        <v>0</v>
      </c>
      <c r="S1010" s="131">
        <v>0</v>
      </c>
      <c r="T1010" s="132">
        <f t="shared" si="173"/>
        <v>0</v>
      </c>
      <c r="AR1010" s="133" t="s">
        <v>623</v>
      </c>
      <c r="AT1010" s="133" t="s">
        <v>2422</v>
      </c>
      <c r="AU1010" s="133" t="s">
        <v>76</v>
      </c>
      <c r="AY1010" s="13" t="s">
        <v>112</v>
      </c>
      <c r="BE1010" s="134">
        <f t="shared" si="174"/>
        <v>1442</v>
      </c>
      <c r="BF1010" s="134">
        <f t="shared" si="175"/>
        <v>0</v>
      </c>
      <c r="BG1010" s="134">
        <f t="shared" si="176"/>
        <v>0</v>
      </c>
      <c r="BH1010" s="134">
        <f t="shared" si="177"/>
        <v>0</v>
      </c>
      <c r="BI1010" s="134">
        <f t="shared" si="178"/>
        <v>0</v>
      </c>
      <c r="BJ1010" s="13" t="s">
        <v>76</v>
      </c>
      <c r="BK1010" s="134">
        <f t="shared" si="179"/>
        <v>1442</v>
      </c>
      <c r="BL1010" s="13" t="s">
        <v>623</v>
      </c>
      <c r="BM1010" s="133" t="s">
        <v>3600</v>
      </c>
    </row>
    <row r="1011" spans="2:65" s="1" customFormat="1" ht="37.9" customHeight="1">
      <c r="B1011" s="122"/>
      <c r="C1011" s="138" t="s">
        <v>3601</v>
      </c>
      <c r="D1011" s="138" t="s">
        <v>2422</v>
      </c>
      <c r="E1011" s="139" t="s">
        <v>3602</v>
      </c>
      <c r="F1011" s="140" t="s">
        <v>3603</v>
      </c>
      <c r="G1011" s="141" t="s">
        <v>133</v>
      </c>
      <c r="H1011" s="142">
        <v>2</v>
      </c>
      <c r="I1011" s="143">
        <v>735</v>
      </c>
      <c r="J1011" s="143">
        <f t="shared" si="170"/>
        <v>1470</v>
      </c>
      <c r="K1011" s="140" t="s">
        <v>117</v>
      </c>
      <c r="L1011" s="144"/>
      <c r="M1011" s="145" t="s">
        <v>1</v>
      </c>
      <c r="N1011" s="146" t="s">
        <v>34</v>
      </c>
      <c r="O1011" s="131">
        <v>0</v>
      </c>
      <c r="P1011" s="131">
        <f t="shared" si="171"/>
        <v>0</v>
      </c>
      <c r="Q1011" s="131">
        <v>0</v>
      </c>
      <c r="R1011" s="131">
        <f t="shared" si="172"/>
        <v>0</v>
      </c>
      <c r="S1011" s="131">
        <v>0</v>
      </c>
      <c r="T1011" s="132">
        <f t="shared" si="173"/>
        <v>0</v>
      </c>
      <c r="AR1011" s="133" t="s">
        <v>623</v>
      </c>
      <c r="AT1011" s="133" t="s">
        <v>2422</v>
      </c>
      <c r="AU1011" s="133" t="s">
        <v>76</v>
      </c>
      <c r="AY1011" s="13" t="s">
        <v>112</v>
      </c>
      <c r="BE1011" s="134">
        <f t="shared" si="174"/>
        <v>1470</v>
      </c>
      <c r="BF1011" s="134">
        <f t="shared" si="175"/>
        <v>0</v>
      </c>
      <c r="BG1011" s="134">
        <f t="shared" si="176"/>
        <v>0</v>
      </c>
      <c r="BH1011" s="134">
        <f t="shared" si="177"/>
        <v>0</v>
      </c>
      <c r="BI1011" s="134">
        <f t="shared" si="178"/>
        <v>0</v>
      </c>
      <c r="BJ1011" s="13" t="s">
        <v>76</v>
      </c>
      <c r="BK1011" s="134">
        <f t="shared" si="179"/>
        <v>1470</v>
      </c>
      <c r="BL1011" s="13" t="s">
        <v>623</v>
      </c>
      <c r="BM1011" s="133" t="s">
        <v>3604</v>
      </c>
    </row>
    <row r="1012" spans="2:65" s="1" customFormat="1" ht="37.9" customHeight="1">
      <c r="B1012" s="122"/>
      <c r="C1012" s="138" t="s">
        <v>3605</v>
      </c>
      <c r="D1012" s="138" t="s">
        <v>2422</v>
      </c>
      <c r="E1012" s="139" t="s">
        <v>3606</v>
      </c>
      <c r="F1012" s="140" t="s">
        <v>3607</v>
      </c>
      <c r="G1012" s="141" t="s">
        <v>133</v>
      </c>
      <c r="H1012" s="142">
        <v>2</v>
      </c>
      <c r="I1012" s="143">
        <v>664</v>
      </c>
      <c r="J1012" s="143">
        <f t="shared" si="170"/>
        <v>1328</v>
      </c>
      <c r="K1012" s="140" t="s">
        <v>117</v>
      </c>
      <c r="L1012" s="144"/>
      <c r="M1012" s="145" t="s">
        <v>1</v>
      </c>
      <c r="N1012" s="146" t="s">
        <v>34</v>
      </c>
      <c r="O1012" s="131">
        <v>0</v>
      </c>
      <c r="P1012" s="131">
        <f t="shared" si="171"/>
        <v>0</v>
      </c>
      <c r="Q1012" s="131">
        <v>0</v>
      </c>
      <c r="R1012" s="131">
        <f t="shared" si="172"/>
        <v>0</v>
      </c>
      <c r="S1012" s="131">
        <v>0</v>
      </c>
      <c r="T1012" s="132">
        <f t="shared" si="173"/>
        <v>0</v>
      </c>
      <c r="AR1012" s="133" t="s">
        <v>623</v>
      </c>
      <c r="AT1012" s="133" t="s">
        <v>2422</v>
      </c>
      <c r="AU1012" s="133" t="s">
        <v>76</v>
      </c>
      <c r="AY1012" s="13" t="s">
        <v>112</v>
      </c>
      <c r="BE1012" s="134">
        <f t="shared" si="174"/>
        <v>1328</v>
      </c>
      <c r="BF1012" s="134">
        <f t="shared" si="175"/>
        <v>0</v>
      </c>
      <c r="BG1012" s="134">
        <f t="shared" si="176"/>
        <v>0</v>
      </c>
      <c r="BH1012" s="134">
        <f t="shared" si="177"/>
        <v>0</v>
      </c>
      <c r="BI1012" s="134">
        <f t="shared" si="178"/>
        <v>0</v>
      </c>
      <c r="BJ1012" s="13" t="s">
        <v>76</v>
      </c>
      <c r="BK1012" s="134">
        <f t="shared" si="179"/>
        <v>1328</v>
      </c>
      <c r="BL1012" s="13" t="s">
        <v>623</v>
      </c>
      <c r="BM1012" s="133" t="s">
        <v>3608</v>
      </c>
    </row>
    <row r="1013" spans="2:65" s="1" customFormat="1" ht="37.9" customHeight="1">
      <c r="B1013" s="122"/>
      <c r="C1013" s="138" t="s">
        <v>3609</v>
      </c>
      <c r="D1013" s="138" t="s">
        <v>2422</v>
      </c>
      <c r="E1013" s="139" t="s">
        <v>3610</v>
      </c>
      <c r="F1013" s="140" t="s">
        <v>3611</v>
      </c>
      <c r="G1013" s="141" t="s">
        <v>133</v>
      </c>
      <c r="H1013" s="142">
        <v>2</v>
      </c>
      <c r="I1013" s="143">
        <v>664</v>
      </c>
      <c r="J1013" s="143">
        <f t="shared" si="170"/>
        <v>1328</v>
      </c>
      <c r="K1013" s="140" t="s">
        <v>117</v>
      </c>
      <c r="L1013" s="144"/>
      <c r="M1013" s="145" t="s">
        <v>1</v>
      </c>
      <c r="N1013" s="146" t="s">
        <v>34</v>
      </c>
      <c r="O1013" s="131">
        <v>0</v>
      </c>
      <c r="P1013" s="131">
        <f t="shared" si="171"/>
        <v>0</v>
      </c>
      <c r="Q1013" s="131">
        <v>0</v>
      </c>
      <c r="R1013" s="131">
        <f t="shared" si="172"/>
        <v>0</v>
      </c>
      <c r="S1013" s="131">
        <v>0</v>
      </c>
      <c r="T1013" s="132">
        <f t="shared" si="173"/>
        <v>0</v>
      </c>
      <c r="AR1013" s="133" t="s">
        <v>623</v>
      </c>
      <c r="AT1013" s="133" t="s">
        <v>2422</v>
      </c>
      <c r="AU1013" s="133" t="s">
        <v>76</v>
      </c>
      <c r="AY1013" s="13" t="s">
        <v>112</v>
      </c>
      <c r="BE1013" s="134">
        <f t="shared" si="174"/>
        <v>1328</v>
      </c>
      <c r="BF1013" s="134">
        <f t="shared" si="175"/>
        <v>0</v>
      </c>
      <c r="BG1013" s="134">
        <f t="shared" si="176"/>
        <v>0</v>
      </c>
      <c r="BH1013" s="134">
        <f t="shared" si="177"/>
        <v>0</v>
      </c>
      <c r="BI1013" s="134">
        <f t="shared" si="178"/>
        <v>0</v>
      </c>
      <c r="BJ1013" s="13" t="s">
        <v>76</v>
      </c>
      <c r="BK1013" s="134">
        <f t="shared" si="179"/>
        <v>1328</v>
      </c>
      <c r="BL1013" s="13" t="s">
        <v>623</v>
      </c>
      <c r="BM1013" s="133" t="s">
        <v>3612</v>
      </c>
    </row>
    <row r="1014" spans="2:65" s="1" customFormat="1" ht="37.9" customHeight="1">
      <c r="B1014" s="122"/>
      <c r="C1014" s="138" t="s">
        <v>3613</v>
      </c>
      <c r="D1014" s="138" t="s">
        <v>2422</v>
      </c>
      <c r="E1014" s="139" t="s">
        <v>3614</v>
      </c>
      <c r="F1014" s="140" t="s">
        <v>3615</v>
      </c>
      <c r="G1014" s="141" t="s">
        <v>133</v>
      </c>
      <c r="H1014" s="142">
        <v>2</v>
      </c>
      <c r="I1014" s="143">
        <v>753</v>
      </c>
      <c r="J1014" s="143">
        <f t="shared" si="170"/>
        <v>1506</v>
      </c>
      <c r="K1014" s="140" t="s">
        <v>117</v>
      </c>
      <c r="L1014" s="144"/>
      <c r="M1014" s="145" t="s">
        <v>1</v>
      </c>
      <c r="N1014" s="146" t="s">
        <v>34</v>
      </c>
      <c r="O1014" s="131">
        <v>0</v>
      </c>
      <c r="P1014" s="131">
        <f t="shared" si="171"/>
        <v>0</v>
      </c>
      <c r="Q1014" s="131">
        <v>0</v>
      </c>
      <c r="R1014" s="131">
        <f t="shared" si="172"/>
        <v>0</v>
      </c>
      <c r="S1014" s="131">
        <v>0</v>
      </c>
      <c r="T1014" s="132">
        <f t="shared" si="173"/>
        <v>0</v>
      </c>
      <c r="AR1014" s="133" t="s">
        <v>623</v>
      </c>
      <c r="AT1014" s="133" t="s">
        <v>2422</v>
      </c>
      <c r="AU1014" s="133" t="s">
        <v>76</v>
      </c>
      <c r="AY1014" s="13" t="s">
        <v>112</v>
      </c>
      <c r="BE1014" s="134">
        <f t="shared" si="174"/>
        <v>1506</v>
      </c>
      <c r="BF1014" s="134">
        <f t="shared" si="175"/>
        <v>0</v>
      </c>
      <c r="BG1014" s="134">
        <f t="shared" si="176"/>
        <v>0</v>
      </c>
      <c r="BH1014" s="134">
        <f t="shared" si="177"/>
        <v>0</v>
      </c>
      <c r="BI1014" s="134">
        <f t="shared" si="178"/>
        <v>0</v>
      </c>
      <c r="BJ1014" s="13" t="s">
        <v>76</v>
      </c>
      <c r="BK1014" s="134">
        <f t="shared" si="179"/>
        <v>1506</v>
      </c>
      <c r="BL1014" s="13" t="s">
        <v>623</v>
      </c>
      <c r="BM1014" s="133" t="s">
        <v>3616</v>
      </c>
    </row>
    <row r="1015" spans="2:65" s="1" customFormat="1" ht="37.9" customHeight="1">
      <c r="B1015" s="122"/>
      <c r="C1015" s="138" t="s">
        <v>3617</v>
      </c>
      <c r="D1015" s="138" t="s">
        <v>2422</v>
      </c>
      <c r="E1015" s="139" t="s">
        <v>3618</v>
      </c>
      <c r="F1015" s="140" t="s">
        <v>3619</v>
      </c>
      <c r="G1015" s="141" t="s">
        <v>133</v>
      </c>
      <c r="H1015" s="142">
        <v>2</v>
      </c>
      <c r="I1015" s="143">
        <v>864</v>
      </c>
      <c r="J1015" s="143">
        <f t="shared" si="170"/>
        <v>1728</v>
      </c>
      <c r="K1015" s="140" t="s">
        <v>117</v>
      </c>
      <c r="L1015" s="144"/>
      <c r="M1015" s="145" t="s">
        <v>1</v>
      </c>
      <c r="N1015" s="146" t="s">
        <v>34</v>
      </c>
      <c r="O1015" s="131">
        <v>0</v>
      </c>
      <c r="P1015" s="131">
        <f t="shared" si="171"/>
        <v>0</v>
      </c>
      <c r="Q1015" s="131">
        <v>0</v>
      </c>
      <c r="R1015" s="131">
        <f t="shared" si="172"/>
        <v>0</v>
      </c>
      <c r="S1015" s="131">
        <v>0</v>
      </c>
      <c r="T1015" s="132">
        <f t="shared" si="173"/>
        <v>0</v>
      </c>
      <c r="AR1015" s="133" t="s">
        <v>623</v>
      </c>
      <c r="AT1015" s="133" t="s">
        <v>2422</v>
      </c>
      <c r="AU1015" s="133" t="s">
        <v>76</v>
      </c>
      <c r="AY1015" s="13" t="s">
        <v>112</v>
      </c>
      <c r="BE1015" s="134">
        <f t="shared" si="174"/>
        <v>1728</v>
      </c>
      <c r="BF1015" s="134">
        <f t="shared" si="175"/>
        <v>0</v>
      </c>
      <c r="BG1015" s="134">
        <f t="shared" si="176"/>
        <v>0</v>
      </c>
      <c r="BH1015" s="134">
        <f t="shared" si="177"/>
        <v>0</v>
      </c>
      <c r="BI1015" s="134">
        <f t="shared" si="178"/>
        <v>0</v>
      </c>
      <c r="BJ1015" s="13" t="s">
        <v>76</v>
      </c>
      <c r="BK1015" s="134">
        <f t="shared" si="179"/>
        <v>1728</v>
      </c>
      <c r="BL1015" s="13" t="s">
        <v>623</v>
      </c>
      <c r="BM1015" s="133" t="s">
        <v>3620</v>
      </c>
    </row>
    <row r="1016" spans="2:65" s="1" customFormat="1" ht="37.9" customHeight="1">
      <c r="B1016" s="122"/>
      <c r="C1016" s="138" t="s">
        <v>3621</v>
      </c>
      <c r="D1016" s="138" t="s">
        <v>2422</v>
      </c>
      <c r="E1016" s="139" t="s">
        <v>3622</v>
      </c>
      <c r="F1016" s="140" t="s">
        <v>3623</v>
      </c>
      <c r="G1016" s="141" t="s">
        <v>133</v>
      </c>
      <c r="H1016" s="142">
        <v>2</v>
      </c>
      <c r="I1016" s="143">
        <v>805</v>
      </c>
      <c r="J1016" s="143">
        <f t="shared" si="170"/>
        <v>1610</v>
      </c>
      <c r="K1016" s="140" t="s">
        <v>117</v>
      </c>
      <c r="L1016" s="144"/>
      <c r="M1016" s="145" t="s">
        <v>1</v>
      </c>
      <c r="N1016" s="146" t="s">
        <v>34</v>
      </c>
      <c r="O1016" s="131">
        <v>0</v>
      </c>
      <c r="P1016" s="131">
        <f t="shared" si="171"/>
        <v>0</v>
      </c>
      <c r="Q1016" s="131">
        <v>0</v>
      </c>
      <c r="R1016" s="131">
        <f t="shared" si="172"/>
        <v>0</v>
      </c>
      <c r="S1016" s="131">
        <v>0</v>
      </c>
      <c r="T1016" s="132">
        <f t="shared" si="173"/>
        <v>0</v>
      </c>
      <c r="AR1016" s="133" t="s">
        <v>623</v>
      </c>
      <c r="AT1016" s="133" t="s">
        <v>2422</v>
      </c>
      <c r="AU1016" s="133" t="s">
        <v>76</v>
      </c>
      <c r="AY1016" s="13" t="s">
        <v>112</v>
      </c>
      <c r="BE1016" s="134">
        <f t="shared" si="174"/>
        <v>1610</v>
      </c>
      <c r="BF1016" s="134">
        <f t="shared" si="175"/>
        <v>0</v>
      </c>
      <c r="BG1016" s="134">
        <f t="shared" si="176"/>
        <v>0</v>
      </c>
      <c r="BH1016" s="134">
        <f t="shared" si="177"/>
        <v>0</v>
      </c>
      <c r="BI1016" s="134">
        <f t="shared" si="178"/>
        <v>0</v>
      </c>
      <c r="BJ1016" s="13" t="s">
        <v>76</v>
      </c>
      <c r="BK1016" s="134">
        <f t="shared" si="179"/>
        <v>1610</v>
      </c>
      <c r="BL1016" s="13" t="s">
        <v>623</v>
      </c>
      <c r="BM1016" s="133" t="s">
        <v>3624</v>
      </c>
    </row>
    <row r="1017" spans="2:65" s="1" customFormat="1" ht="37.9" customHeight="1">
      <c r="B1017" s="122"/>
      <c r="C1017" s="138" t="s">
        <v>3625</v>
      </c>
      <c r="D1017" s="138" t="s">
        <v>2422</v>
      </c>
      <c r="E1017" s="139" t="s">
        <v>3626</v>
      </c>
      <c r="F1017" s="140" t="s">
        <v>3627</v>
      </c>
      <c r="G1017" s="141" t="s">
        <v>133</v>
      </c>
      <c r="H1017" s="142">
        <v>2</v>
      </c>
      <c r="I1017" s="143">
        <v>904</v>
      </c>
      <c r="J1017" s="143">
        <f t="shared" si="170"/>
        <v>1808</v>
      </c>
      <c r="K1017" s="140" t="s">
        <v>117</v>
      </c>
      <c r="L1017" s="144"/>
      <c r="M1017" s="145" t="s">
        <v>1</v>
      </c>
      <c r="N1017" s="146" t="s">
        <v>34</v>
      </c>
      <c r="O1017" s="131">
        <v>0</v>
      </c>
      <c r="P1017" s="131">
        <f t="shared" si="171"/>
        <v>0</v>
      </c>
      <c r="Q1017" s="131">
        <v>0</v>
      </c>
      <c r="R1017" s="131">
        <f t="shared" si="172"/>
        <v>0</v>
      </c>
      <c r="S1017" s="131">
        <v>0</v>
      </c>
      <c r="T1017" s="132">
        <f t="shared" si="173"/>
        <v>0</v>
      </c>
      <c r="AR1017" s="133" t="s">
        <v>623</v>
      </c>
      <c r="AT1017" s="133" t="s">
        <v>2422</v>
      </c>
      <c r="AU1017" s="133" t="s">
        <v>76</v>
      </c>
      <c r="AY1017" s="13" t="s">
        <v>112</v>
      </c>
      <c r="BE1017" s="134">
        <f t="shared" si="174"/>
        <v>1808</v>
      </c>
      <c r="BF1017" s="134">
        <f t="shared" si="175"/>
        <v>0</v>
      </c>
      <c r="BG1017" s="134">
        <f t="shared" si="176"/>
        <v>0</v>
      </c>
      <c r="BH1017" s="134">
        <f t="shared" si="177"/>
        <v>0</v>
      </c>
      <c r="BI1017" s="134">
        <f t="shared" si="178"/>
        <v>0</v>
      </c>
      <c r="BJ1017" s="13" t="s">
        <v>76</v>
      </c>
      <c r="BK1017" s="134">
        <f t="shared" si="179"/>
        <v>1808</v>
      </c>
      <c r="BL1017" s="13" t="s">
        <v>623</v>
      </c>
      <c r="BM1017" s="133" t="s">
        <v>3628</v>
      </c>
    </row>
    <row r="1018" spans="2:65" s="1" customFormat="1" ht="37.9" customHeight="1">
      <c r="B1018" s="122"/>
      <c r="C1018" s="138" t="s">
        <v>3629</v>
      </c>
      <c r="D1018" s="138" t="s">
        <v>2422</v>
      </c>
      <c r="E1018" s="139" t="s">
        <v>3630</v>
      </c>
      <c r="F1018" s="140" t="s">
        <v>3631</v>
      </c>
      <c r="G1018" s="141" t="s">
        <v>133</v>
      </c>
      <c r="H1018" s="142">
        <v>2</v>
      </c>
      <c r="I1018" s="143">
        <v>888</v>
      </c>
      <c r="J1018" s="143">
        <f t="shared" si="170"/>
        <v>1776</v>
      </c>
      <c r="K1018" s="140" t="s">
        <v>117</v>
      </c>
      <c r="L1018" s="144"/>
      <c r="M1018" s="145" t="s">
        <v>1</v>
      </c>
      <c r="N1018" s="146" t="s">
        <v>34</v>
      </c>
      <c r="O1018" s="131">
        <v>0</v>
      </c>
      <c r="P1018" s="131">
        <f t="shared" si="171"/>
        <v>0</v>
      </c>
      <c r="Q1018" s="131">
        <v>0</v>
      </c>
      <c r="R1018" s="131">
        <f t="shared" si="172"/>
        <v>0</v>
      </c>
      <c r="S1018" s="131">
        <v>0</v>
      </c>
      <c r="T1018" s="132">
        <f t="shared" si="173"/>
        <v>0</v>
      </c>
      <c r="AR1018" s="133" t="s">
        <v>623</v>
      </c>
      <c r="AT1018" s="133" t="s">
        <v>2422</v>
      </c>
      <c r="AU1018" s="133" t="s">
        <v>76</v>
      </c>
      <c r="AY1018" s="13" t="s">
        <v>112</v>
      </c>
      <c r="BE1018" s="134">
        <f t="shared" si="174"/>
        <v>1776</v>
      </c>
      <c r="BF1018" s="134">
        <f t="shared" si="175"/>
        <v>0</v>
      </c>
      <c r="BG1018" s="134">
        <f t="shared" si="176"/>
        <v>0</v>
      </c>
      <c r="BH1018" s="134">
        <f t="shared" si="177"/>
        <v>0</v>
      </c>
      <c r="BI1018" s="134">
        <f t="shared" si="178"/>
        <v>0</v>
      </c>
      <c r="BJ1018" s="13" t="s">
        <v>76</v>
      </c>
      <c r="BK1018" s="134">
        <f t="shared" si="179"/>
        <v>1776</v>
      </c>
      <c r="BL1018" s="13" t="s">
        <v>623</v>
      </c>
      <c r="BM1018" s="133" t="s">
        <v>3632</v>
      </c>
    </row>
    <row r="1019" spans="2:65" s="1" customFormat="1" ht="37.9" customHeight="1">
      <c r="B1019" s="122"/>
      <c r="C1019" s="138" t="s">
        <v>3633</v>
      </c>
      <c r="D1019" s="138" t="s">
        <v>2422</v>
      </c>
      <c r="E1019" s="139" t="s">
        <v>3634</v>
      </c>
      <c r="F1019" s="140" t="s">
        <v>3635</v>
      </c>
      <c r="G1019" s="141" t="s">
        <v>133</v>
      </c>
      <c r="H1019" s="142">
        <v>2</v>
      </c>
      <c r="I1019" s="143">
        <v>1120</v>
      </c>
      <c r="J1019" s="143">
        <f t="shared" si="170"/>
        <v>2240</v>
      </c>
      <c r="K1019" s="140" t="s">
        <v>117</v>
      </c>
      <c r="L1019" s="144"/>
      <c r="M1019" s="145" t="s">
        <v>1</v>
      </c>
      <c r="N1019" s="146" t="s">
        <v>34</v>
      </c>
      <c r="O1019" s="131">
        <v>0</v>
      </c>
      <c r="P1019" s="131">
        <f t="shared" si="171"/>
        <v>0</v>
      </c>
      <c r="Q1019" s="131">
        <v>0</v>
      </c>
      <c r="R1019" s="131">
        <f t="shared" si="172"/>
        <v>0</v>
      </c>
      <c r="S1019" s="131">
        <v>0</v>
      </c>
      <c r="T1019" s="132">
        <f t="shared" si="173"/>
        <v>0</v>
      </c>
      <c r="AR1019" s="133" t="s">
        <v>623</v>
      </c>
      <c r="AT1019" s="133" t="s">
        <v>2422</v>
      </c>
      <c r="AU1019" s="133" t="s">
        <v>76</v>
      </c>
      <c r="AY1019" s="13" t="s">
        <v>112</v>
      </c>
      <c r="BE1019" s="134">
        <f t="shared" si="174"/>
        <v>2240</v>
      </c>
      <c r="BF1019" s="134">
        <f t="shared" si="175"/>
        <v>0</v>
      </c>
      <c r="BG1019" s="134">
        <f t="shared" si="176"/>
        <v>0</v>
      </c>
      <c r="BH1019" s="134">
        <f t="shared" si="177"/>
        <v>0</v>
      </c>
      <c r="BI1019" s="134">
        <f t="shared" si="178"/>
        <v>0</v>
      </c>
      <c r="BJ1019" s="13" t="s">
        <v>76</v>
      </c>
      <c r="BK1019" s="134">
        <f t="shared" si="179"/>
        <v>2240</v>
      </c>
      <c r="BL1019" s="13" t="s">
        <v>623</v>
      </c>
      <c r="BM1019" s="133" t="s">
        <v>3636</v>
      </c>
    </row>
    <row r="1020" spans="2:65" s="1" customFormat="1" ht="37.9" customHeight="1">
      <c r="B1020" s="122"/>
      <c r="C1020" s="138" t="s">
        <v>3637</v>
      </c>
      <c r="D1020" s="138" t="s">
        <v>2422</v>
      </c>
      <c r="E1020" s="139" t="s">
        <v>3638</v>
      </c>
      <c r="F1020" s="140" t="s">
        <v>3639</v>
      </c>
      <c r="G1020" s="141" t="s">
        <v>133</v>
      </c>
      <c r="H1020" s="142">
        <v>2</v>
      </c>
      <c r="I1020" s="143">
        <v>1430</v>
      </c>
      <c r="J1020" s="143">
        <f t="shared" si="170"/>
        <v>2860</v>
      </c>
      <c r="K1020" s="140" t="s">
        <v>117</v>
      </c>
      <c r="L1020" s="144"/>
      <c r="M1020" s="145" t="s">
        <v>1</v>
      </c>
      <c r="N1020" s="146" t="s">
        <v>34</v>
      </c>
      <c r="O1020" s="131">
        <v>0</v>
      </c>
      <c r="P1020" s="131">
        <f t="shared" si="171"/>
        <v>0</v>
      </c>
      <c r="Q1020" s="131">
        <v>0</v>
      </c>
      <c r="R1020" s="131">
        <f t="shared" si="172"/>
        <v>0</v>
      </c>
      <c r="S1020" s="131">
        <v>0</v>
      </c>
      <c r="T1020" s="132">
        <f t="shared" si="173"/>
        <v>0</v>
      </c>
      <c r="AR1020" s="133" t="s">
        <v>623</v>
      </c>
      <c r="AT1020" s="133" t="s">
        <v>2422</v>
      </c>
      <c r="AU1020" s="133" t="s">
        <v>76</v>
      </c>
      <c r="AY1020" s="13" t="s">
        <v>112</v>
      </c>
      <c r="BE1020" s="134">
        <f t="shared" si="174"/>
        <v>2860</v>
      </c>
      <c r="BF1020" s="134">
        <f t="shared" si="175"/>
        <v>0</v>
      </c>
      <c r="BG1020" s="134">
        <f t="shared" si="176"/>
        <v>0</v>
      </c>
      <c r="BH1020" s="134">
        <f t="shared" si="177"/>
        <v>0</v>
      </c>
      <c r="BI1020" s="134">
        <f t="shared" si="178"/>
        <v>0</v>
      </c>
      <c r="BJ1020" s="13" t="s">
        <v>76</v>
      </c>
      <c r="BK1020" s="134">
        <f t="shared" si="179"/>
        <v>2860</v>
      </c>
      <c r="BL1020" s="13" t="s">
        <v>623</v>
      </c>
      <c r="BM1020" s="133" t="s">
        <v>3640</v>
      </c>
    </row>
    <row r="1021" spans="2:65" s="1" customFormat="1" ht="37.9" customHeight="1">
      <c r="B1021" s="122"/>
      <c r="C1021" s="138" t="s">
        <v>3641</v>
      </c>
      <c r="D1021" s="138" t="s">
        <v>2422</v>
      </c>
      <c r="E1021" s="139" t="s">
        <v>3642</v>
      </c>
      <c r="F1021" s="140" t="s">
        <v>3643</v>
      </c>
      <c r="G1021" s="141" t="s">
        <v>133</v>
      </c>
      <c r="H1021" s="142">
        <v>2</v>
      </c>
      <c r="I1021" s="143">
        <v>2860</v>
      </c>
      <c r="J1021" s="143">
        <f t="shared" si="170"/>
        <v>5720</v>
      </c>
      <c r="K1021" s="140" t="s">
        <v>117</v>
      </c>
      <c r="L1021" s="144"/>
      <c r="M1021" s="145" t="s">
        <v>1</v>
      </c>
      <c r="N1021" s="146" t="s">
        <v>34</v>
      </c>
      <c r="O1021" s="131">
        <v>0</v>
      </c>
      <c r="P1021" s="131">
        <f t="shared" si="171"/>
        <v>0</v>
      </c>
      <c r="Q1021" s="131">
        <v>0</v>
      </c>
      <c r="R1021" s="131">
        <f t="shared" si="172"/>
        <v>0</v>
      </c>
      <c r="S1021" s="131">
        <v>0</v>
      </c>
      <c r="T1021" s="132">
        <f t="shared" si="173"/>
        <v>0</v>
      </c>
      <c r="AR1021" s="133" t="s">
        <v>623</v>
      </c>
      <c r="AT1021" s="133" t="s">
        <v>2422</v>
      </c>
      <c r="AU1021" s="133" t="s">
        <v>76</v>
      </c>
      <c r="AY1021" s="13" t="s">
        <v>112</v>
      </c>
      <c r="BE1021" s="134">
        <f t="shared" si="174"/>
        <v>5720</v>
      </c>
      <c r="BF1021" s="134">
        <f t="shared" si="175"/>
        <v>0</v>
      </c>
      <c r="BG1021" s="134">
        <f t="shared" si="176"/>
        <v>0</v>
      </c>
      <c r="BH1021" s="134">
        <f t="shared" si="177"/>
        <v>0</v>
      </c>
      <c r="BI1021" s="134">
        <f t="shared" si="178"/>
        <v>0</v>
      </c>
      <c r="BJ1021" s="13" t="s">
        <v>76</v>
      </c>
      <c r="BK1021" s="134">
        <f t="shared" si="179"/>
        <v>5720</v>
      </c>
      <c r="BL1021" s="13" t="s">
        <v>623</v>
      </c>
      <c r="BM1021" s="133" t="s">
        <v>3644</v>
      </c>
    </row>
    <row r="1022" spans="2:65" s="1" customFormat="1" ht="37.9" customHeight="1">
      <c r="B1022" s="122"/>
      <c r="C1022" s="138" t="s">
        <v>3645</v>
      </c>
      <c r="D1022" s="138" t="s">
        <v>2422</v>
      </c>
      <c r="E1022" s="139" t="s">
        <v>3646</v>
      </c>
      <c r="F1022" s="140" t="s">
        <v>3647</v>
      </c>
      <c r="G1022" s="141" t="s">
        <v>133</v>
      </c>
      <c r="H1022" s="142">
        <v>2</v>
      </c>
      <c r="I1022" s="143">
        <v>3090</v>
      </c>
      <c r="J1022" s="143">
        <f t="shared" si="170"/>
        <v>6180</v>
      </c>
      <c r="K1022" s="140" t="s">
        <v>117</v>
      </c>
      <c r="L1022" s="144"/>
      <c r="M1022" s="145" t="s">
        <v>1</v>
      </c>
      <c r="N1022" s="146" t="s">
        <v>34</v>
      </c>
      <c r="O1022" s="131">
        <v>0</v>
      </c>
      <c r="P1022" s="131">
        <f t="shared" si="171"/>
        <v>0</v>
      </c>
      <c r="Q1022" s="131">
        <v>0</v>
      </c>
      <c r="R1022" s="131">
        <f t="shared" si="172"/>
        <v>0</v>
      </c>
      <c r="S1022" s="131">
        <v>0</v>
      </c>
      <c r="T1022" s="132">
        <f t="shared" si="173"/>
        <v>0</v>
      </c>
      <c r="AR1022" s="133" t="s">
        <v>623</v>
      </c>
      <c r="AT1022" s="133" t="s">
        <v>2422</v>
      </c>
      <c r="AU1022" s="133" t="s">
        <v>76</v>
      </c>
      <c r="AY1022" s="13" t="s">
        <v>112</v>
      </c>
      <c r="BE1022" s="134">
        <f t="shared" si="174"/>
        <v>6180</v>
      </c>
      <c r="BF1022" s="134">
        <f t="shared" si="175"/>
        <v>0</v>
      </c>
      <c r="BG1022" s="134">
        <f t="shared" si="176"/>
        <v>0</v>
      </c>
      <c r="BH1022" s="134">
        <f t="shared" si="177"/>
        <v>0</v>
      </c>
      <c r="BI1022" s="134">
        <f t="shared" si="178"/>
        <v>0</v>
      </c>
      <c r="BJ1022" s="13" t="s">
        <v>76</v>
      </c>
      <c r="BK1022" s="134">
        <f t="shared" si="179"/>
        <v>6180</v>
      </c>
      <c r="BL1022" s="13" t="s">
        <v>623</v>
      </c>
      <c r="BM1022" s="133" t="s">
        <v>3648</v>
      </c>
    </row>
    <row r="1023" spans="2:65" s="1" customFormat="1" ht="37.9" customHeight="1">
      <c r="B1023" s="122"/>
      <c r="C1023" s="138" t="s">
        <v>3649</v>
      </c>
      <c r="D1023" s="138" t="s">
        <v>2422</v>
      </c>
      <c r="E1023" s="139" t="s">
        <v>3650</v>
      </c>
      <c r="F1023" s="140" t="s">
        <v>3651</v>
      </c>
      <c r="G1023" s="141" t="s">
        <v>133</v>
      </c>
      <c r="H1023" s="142">
        <v>2</v>
      </c>
      <c r="I1023" s="143">
        <v>1000</v>
      </c>
      <c r="J1023" s="143">
        <f t="shared" si="170"/>
        <v>2000</v>
      </c>
      <c r="K1023" s="140" t="s">
        <v>117</v>
      </c>
      <c r="L1023" s="144"/>
      <c r="M1023" s="145" t="s">
        <v>1</v>
      </c>
      <c r="N1023" s="146" t="s">
        <v>34</v>
      </c>
      <c r="O1023" s="131">
        <v>0</v>
      </c>
      <c r="P1023" s="131">
        <f t="shared" si="171"/>
        <v>0</v>
      </c>
      <c r="Q1023" s="131">
        <v>0</v>
      </c>
      <c r="R1023" s="131">
        <f t="shared" si="172"/>
        <v>0</v>
      </c>
      <c r="S1023" s="131">
        <v>0</v>
      </c>
      <c r="T1023" s="132">
        <f t="shared" si="173"/>
        <v>0</v>
      </c>
      <c r="AR1023" s="133" t="s">
        <v>623</v>
      </c>
      <c r="AT1023" s="133" t="s">
        <v>2422</v>
      </c>
      <c r="AU1023" s="133" t="s">
        <v>76</v>
      </c>
      <c r="AY1023" s="13" t="s">
        <v>112</v>
      </c>
      <c r="BE1023" s="134">
        <f t="shared" si="174"/>
        <v>2000</v>
      </c>
      <c r="BF1023" s="134">
        <f t="shared" si="175"/>
        <v>0</v>
      </c>
      <c r="BG1023" s="134">
        <f t="shared" si="176"/>
        <v>0</v>
      </c>
      <c r="BH1023" s="134">
        <f t="shared" si="177"/>
        <v>0</v>
      </c>
      <c r="BI1023" s="134">
        <f t="shared" si="178"/>
        <v>0</v>
      </c>
      <c r="BJ1023" s="13" t="s">
        <v>76</v>
      </c>
      <c r="BK1023" s="134">
        <f t="shared" si="179"/>
        <v>2000</v>
      </c>
      <c r="BL1023" s="13" t="s">
        <v>623</v>
      </c>
      <c r="BM1023" s="133" t="s">
        <v>3652</v>
      </c>
    </row>
    <row r="1024" spans="2:65" s="1" customFormat="1" ht="37.9" customHeight="1">
      <c r="B1024" s="122"/>
      <c r="C1024" s="138" t="s">
        <v>3653</v>
      </c>
      <c r="D1024" s="138" t="s">
        <v>2422</v>
      </c>
      <c r="E1024" s="139" t="s">
        <v>3654</v>
      </c>
      <c r="F1024" s="140" t="s">
        <v>3655</v>
      </c>
      <c r="G1024" s="141" t="s">
        <v>133</v>
      </c>
      <c r="H1024" s="142">
        <v>2</v>
      </c>
      <c r="I1024" s="143">
        <v>1130</v>
      </c>
      <c r="J1024" s="143">
        <f t="shared" si="170"/>
        <v>2260</v>
      </c>
      <c r="K1024" s="140" t="s">
        <v>117</v>
      </c>
      <c r="L1024" s="144"/>
      <c r="M1024" s="145" t="s">
        <v>1</v>
      </c>
      <c r="N1024" s="146" t="s">
        <v>34</v>
      </c>
      <c r="O1024" s="131">
        <v>0</v>
      </c>
      <c r="P1024" s="131">
        <f t="shared" si="171"/>
        <v>0</v>
      </c>
      <c r="Q1024" s="131">
        <v>0</v>
      </c>
      <c r="R1024" s="131">
        <f t="shared" si="172"/>
        <v>0</v>
      </c>
      <c r="S1024" s="131">
        <v>0</v>
      </c>
      <c r="T1024" s="132">
        <f t="shared" si="173"/>
        <v>0</v>
      </c>
      <c r="AR1024" s="133" t="s">
        <v>623</v>
      </c>
      <c r="AT1024" s="133" t="s">
        <v>2422</v>
      </c>
      <c r="AU1024" s="133" t="s">
        <v>76</v>
      </c>
      <c r="AY1024" s="13" t="s">
        <v>112</v>
      </c>
      <c r="BE1024" s="134">
        <f t="shared" si="174"/>
        <v>2260</v>
      </c>
      <c r="BF1024" s="134">
        <f t="shared" si="175"/>
        <v>0</v>
      </c>
      <c r="BG1024" s="134">
        <f t="shared" si="176"/>
        <v>0</v>
      </c>
      <c r="BH1024" s="134">
        <f t="shared" si="177"/>
        <v>0</v>
      </c>
      <c r="BI1024" s="134">
        <f t="shared" si="178"/>
        <v>0</v>
      </c>
      <c r="BJ1024" s="13" t="s">
        <v>76</v>
      </c>
      <c r="BK1024" s="134">
        <f t="shared" si="179"/>
        <v>2260</v>
      </c>
      <c r="BL1024" s="13" t="s">
        <v>623</v>
      </c>
      <c r="BM1024" s="133" t="s">
        <v>3656</v>
      </c>
    </row>
    <row r="1025" spans="2:65" s="1" customFormat="1" ht="37.9" customHeight="1">
      <c r="B1025" s="122"/>
      <c r="C1025" s="138" t="s">
        <v>3657</v>
      </c>
      <c r="D1025" s="138" t="s">
        <v>2422</v>
      </c>
      <c r="E1025" s="139" t="s">
        <v>3658</v>
      </c>
      <c r="F1025" s="140" t="s">
        <v>3659</v>
      </c>
      <c r="G1025" s="141" t="s">
        <v>133</v>
      </c>
      <c r="H1025" s="142">
        <v>2</v>
      </c>
      <c r="I1025" s="143">
        <v>1180</v>
      </c>
      <c r="J1025" s="143">
        <f t="shared" si="170"/>
        <v>2360</v>
      </c>
      <c r="K1025" s="140" t="s">
        <v>117</v>
      </c>
      <c r="L1025" s="144"/>
      <c r="M1025" s="145" t="s">
        <v>1</v>
      </c>
      <c r="N1025" s="146" t="s">
        <v>34</v>
      </c>
      <c r="O1025" s="131">
        <v>0</v>
      </c>
      <c r="P1025" s="131">
        <f t="shared" si="171"/>
        <v>0</v>
      </c>
      <c r="Q1025" s="131">
        <v>0</v>
      </c>
      <c r="R1025" s="131">
        <f t="shared" si="172"/>
        <v>0</v>
      </c>
      <c r="S1025" s="131">
        <v>0</v>
      </c>
      <c r="T1025" s="132">
        <f t="shared" si="173"/>
        <v>0</v>
      </c>
      <c r="AR1025" s="133" t="s">
        <v>623</v>
      </c>
      <c r="AT1025" s="133" t="s">
        <v>2422</v>
      </c>
      <c r="AU1025" s="133" t="s">
        <v>76</v>
      </c>
      <c r="AY1025" s="13" t="s">
        <v>112</v>
      </c>
      <c r="BE1025" s="134">
        <f t="shared" si="174"/>
        <v>2360</v>
      </c>
      <c r="BF1025" s="134">
        <f t="shared" si="175"/>
        <v>0</v>
      </c>
      <c r="BG1025" s="134">
        <f t="shared" si="176"/>
        <v>0</v>
      </c>
      <c r="BH1025" s="134">
        <f t="shared" si="177"/>
        <v>0</v>
      </c>
      <c r="BI1025" s="134">
        <f t="shared" si="178"/>
        <v>0</v>
      </c>
      <c r="BJ1025" s="13" t="s">
        <v>76</v>
      </c>
      <c r="BK1025" s="134">
        <f t="shared" si="179"/>
        <v>2360</v>
      </c>
      <c r="BL1025" s="13" t="s">
        <v>623</v>
      </c>
      <c r="BM1025" s="133" t="s">
        <v>3660</v>
      </c>
    </row>
    <row r="1026" spans="2:65" s="1" customFormat="1" ht="37.9" customHeight="1">
      <c r="B1026" s="122"/>
      <c r="C1026" s="138" t="s">
        <v>3661</v>
      </c>
      <c r="D1026" s="138" t="s">
        <v>2422</v>
      </c>
      <c r="E1026" s="139" t="s">
        <v>3662</v>
      </c>
      <c r="F1026" s="140" t="s">
        <v>3663</v>
      </c>
      <c r="G1026" s="141" t="s">
        <v>133</v>
      </c>
      <c r="H1026" s="142">
        <v>2</v>
      </c>
      <c r="I1026" s="143">
        <v>1300</v>
      </c>
      <c r="J1026" s="143">
        <f t="shared" si="170"/>
        <v>2600</v>
      </c>
      <c r="K1026" s="140" t="s">
        <v>117</v>
      </c>
      <c r="L1026" s="144"/>
      <c r="M1026" s="145" t="s">
        <v>1</v>
      </c>
      <c r="N1026" s="146" t="s">
        <v>34</v>
      </c>
      <c r="O1026" s="131">
        <v>0</v>
      </c>
      <c r="P1026" s="131">
        <f t="shared" si="171"/>
        <v>0</v>
      </c>
      <c r="Q1026" s="131">
        <v>0</v>
      </c>
      <c r="R1026" s="131">
        <f t="shared" si="172"/>
        <v>0</v>
      </c>
      <c r="S1026" s="131">
        <v>0</v>
      </c>
      <c r="T1026" s="132">
        <f t="shared" si="173"/>
        <v>0</v>
      </c>
      <c r="AR1026" s="133" t="s">
        <v>623</v>
      </c>
      <c r="AT1026" s="133" t="s">
        <v>2422</v>
      </c>
      <c r="AU1026" s="133" t="s">
        <v>76</v>
      </c>
      <c r="AY1026" s="13" t="s">
        <v>112</v>
      </c>
      <c r="BE1026" s="134">
        <f t="shared" si="174"/>
        <v>2600</v>
      </c>
      <c r="BF1026" s="134">
        <f t="shared" si="175"/>
        <v>0</v>
      </c>
      <c r="BG1026" s="134">
        <f t="shared" si="176"/>
        <v>0</v>
      </c>
      <c r="BH1026" s="134">
        <f t="shared" si="177"/>
        <v>0</v>
      </c>
      <c r="BI1026" s="134">
        <f t="shared" si="178"/>
        <v>0</v>
      </c>
      <c r="BJ1026" s="13" t="s">
        <v>76</v>
      </c>
      <c r="BK1026" s="134">
        <f t="shared" si="179"/>
        <v>2600</v>
      </c>
      <c r="BL1026" s="13" t="s">
        <v>623</v>
      </c>
      <c r="BM1026" s="133" t="s">
        <v>3664</v>
      </c>
    </row>
    <row r="1027" spans="2:65" s="1" customFormat="1" ht="37.9" customHeight="1">
      <c r="B1027" s="122"/>
      <c r="C1027" s="138" t="s">
        <v>3665</v>
      </c>
      <c r="D1027" s="138" t="s">
        <v>2422</v>
      </c>
      <c r="E1027" s="139" t="s">
        <v>3666</v>
      </c>
      <c r="F1027" s="140" t="s">
        <v>3667</v>
      </c>
      <c r="G1027" s="141" t="s">
        <v>133</v>
      </c>
      <c r="H1027" s="142">
        <v>2</v>
      </c>
      <c r="I1027" s="143">
        <v>1610</v>
      </c>
      <c r="J1027" s="143">
        <f t="shared" si="170"/>
        <v>3220</v>
      </c>
      <c r="K1027" s="140" t="s">
        <v>117</v>
      </c>
      <c r="L1027" s="144"/>
      <c r="M1027" s="145" t="s">
        <v>1</v>
      </c>
      <c r="N1027" s="146" t="s">
        <v>34</v>
      </c>
      <c r="O1027" s="131">
        <v>0</v>
      </c>
      <c r="P1027" s="131">
        <f t="shared" si="171"/>
        <v>0</v>
      </c>
      <c r="Q1027" s="131">
        <v>0</v>
      </c>
      <c r="R1027" s="131">
        <f t="shared" si="172"/>
        <v>0</v>
      </c>
      <c r="S1027" s="131">
        <v>0</v>
      </c>
      <c r="T1027" s="132">
        <f t="shared" si="173"/>
        <v>0</v>
      </c>
      <c r="AR1027" s="133" t="s">
        <v>623</v>
      </c>
      <c r="AT1027" s="133" t="s">
        <v>2422</v>
      </c>
      <c r="AU1027" s="133" t="s">
        <v>76</v>
      </c>
      <c r="AY1027" s="13" t="s">
        <v>112</v>
      </c>
      <c r="BE1027" s="134">
        <f t="shared" si="174"/>
        <v>3220</v>
      </c>
      <c r="BF1027" s="134">
        <f t="shared" si="175"/>
        <v>0</v>
      </c>
      <c r="BG1027" s="134">
        <f t="shared" si="176"/>
        <v>0</v>
      </c>
      <c r="BH1027" s="134">
        <f t="shared" si="177"/>
        <v>0</v>
      </c>
      <c r="BI1027" s="134">
        <f t="shared" si="178"/>
        <v>0</v>
      </c>
      <c r="BJ1027" s="13" t="s">
        <v>76</v>
      </c>
      <c r="BK1027" s="134">
        <f t="shared" si="179"/>
        <v>3220</v>
      </c>
      <c r="BL1027" s="13" t="s">
        <v>623</v>
      </c>
      <c r="BM1027" s="133" t="s">
        <v>3668</v>
      </c>
    </row>
    <row r="1028" spans="2:65" s="1" customFormat="1" ht="37.9" customHeight="1">
      <c r="B1028" s="122"/>
      <c r="C1028" s="138" t="s">
        <v>3669</v>
      </c>
      <c r="D1028" s="138" t="s">
        <v>2422</v>
      </c>
      <c r="E1028" s="139" t="s">
        <v>3670</v>
      </c>
      <c r="F1028" s="140" t="s">
        <v>3671</v>
      </c>
      <c r="G1028" s="141" t="s">
        <v>133</v>
      </c>
      <c r="H1028" s="142">
        <v>2</v>
      </c>
      <c r="I1028" s="143">
        <v>3030</v>
      </c>
      <c r="J1028" s="143">
        <f t="shared" si="170"/>
        <v>6060</v>
      </c>
      <c r="K1028" s="140" t="s">
        <v>117</v>
      </c>
      <c r="L1028" s="144"/>
      <c r="M1028" s="145" t="s">
        <v>1</v>
      </c>
      <c r="N1028" s="146" t="s">
        <v>34</v>
      </c>
      <c r="O1028" s="131">
        <v>0</v>
      </c>
      <c r="P1028" s="131">
        <f t="shared" si="171"/>
        <v>0</v>
      </c>
      <c r="Q1028" s="131">
        <v>0</v>
      </c>
      <c r="R1028" s="131">
        <f t="shared" si="172"/>
        <v>0</v>
      </c>
      <c r="S1028" s="131">
        <v>0</v>
      </c>
      <c r="T1028" s="132">
        <f t="shared" si="173"/>
        <v>0</v>
      </c>
      <c r="AR1028" s="133" t="s">
        <v>623</v>
      </c>
      <c r="AT1028" s="133" t="s">
        <v>2422</v>
      </c>
      <c r="AU1028" s="133" t="s">
        <v>76</v>
      </c>
      <c r="AY1028" s="13" t="s">
        <v>112</v>
      </c>
      <c r="BE1028" s="134">
        <f t="shared" si="174"/>
        <v>6060</v>
      </c>
      <c r="BF1028" s="134">
        <f t="shared" si="175"/>
        <v>0</v>
      </c>
      <c r="BG1028" s="134">
        <f t="shared" si="176"/>
        <v>0</v>
      </c>
      <c r="BH1028" s="134">
        <f t="shared" si="177"/>
        <v>0</v>
      </c>
      <c r="BI1028" s="134">
        <f t="shared" si="178"/>
        <v>0</v>
      </c>
      <c r="BJ1028" s="13" t="s">
        <v>76</v>
      </c>
      <c r="BK1028" s="134">
        <f t="shared" si="179"/>
        <v>6060</v>
      </c>
      <c r="BL1028" s="13" t="s">
        <v>623</v>
      </c>
      <c r="BM1028" s="133" t="s">
        <v>3672</v>
      </c>
    </row>
    <row r="1029" spans="2:65" s="1" customFormat="1" ht="37.9" customHeight="1">
      <c r="B1029" s="122"/>
      <c r="C1029" s="138" t="s">
        <v>3673</v>
      </c>
      <c r="D1029" s="138" t="s">
        <v>2422</v>
      </c>
      <c r="E1029" s="139" t="s">
        <v>3674</v>
      </c>
      <c r="F1029" s="140" t="s">
        <v>3675</v>
      </c>
      <c r="G1029" s="141" t="s">
        <v>133</v>
      </c>
      <c r="H1029" s="142">
        <v>2</v>
      </c>
      <c r="I1029" s="143">
        <v>3800</v>
      </c>
      <c r="J1029" s="143">
        <f t="shared" si="170"/>
        <v>7600</v>
      </c>
      <c r="K1029" s="140" t="s">
        <v>117</v>
      </c>
      <c r="L1029" s="144"/>
      <c r="M1029" s="145" t="s">
        <v>1</v>
      </c>
      <c r="N1029" s="146" t="s">
        <v>34</v>
      </c>
      <c r="O1029" s="131">
        <v>0</v>
      </c>
      <c r="P1029" s="131">
        <f t="shared" si="171"/>
        <v>0</v>
      </c>
      <c r="Q1029" s="131">
        <v>0</v>
      </c>
      <c r="R1029" s="131">
        <f t="shared" si="172"/>
        <v>0</v>
      </c>
      <c r="S1029" s="131">
        <v>0</v>
      </c>
      <c r="T1029" s="132">
        <f t="shared" si="173"/>
        <v>0</v>
      </c>
      <c r="AR1029" s="133" t="s">
        <v>623</v>
      </c>
      <c r="AT1029" s="133" t="s">
        <v>2422</v>
      </c>
      <c r="AU1029" s="133" t="s">
        <v>76</v>
      </c>
      <c r="AY1029" s="13" t="s">
        <v>112</v>
      </c>
      <c r="BE1029" s="134">
        <f t="shared" si="174"/>
        <v>7600</v>
      </c>
      <c r="BF1029" s="134">
        <f t="shared" si="175"/>
        <v>0</v>
      </c>
      <c r="BG1029" s="134">
        <f t="shared" si="176"/>
        <v>0</v>
      </c>
      <c r="BH1029" s="134">
        <f t="shared" si="177"/>
        <v>0</v>
      </c>
      <c r="BI1029" s="134">
        <f t="shared" si="178"/>
        <v>0</v>
      </c>
      <c r="BJ1029" s="13" t="s">
        <v>76</v>
      </c>
      <c r="BK1029" s="134">
        <f t="shared" si="179"/>
        <v>7600</v>
      </c>
      <c r="BL1029" s="13" t="s">
        <v>623</v>
      </c>
      <c r="BM1029" s="133" t="s">
        <v>3676</v>
      </c>
    </row>
    <row r="1030" spans="2:65" s="1" customFormat="1" ht="37.9" customHeight="1">
      <c r="B1030" s="122"/>
      <c r="C1030" s="138" t="s">
        <v>3677</v>
      </c>
      <c r="D1030" s="138" t="s">
        <v>2422</v>
      </c>
      <c r="E1030" s="139" t="s">
        <v>3678</v>
      </c>
      <c r="F1030" s="140" t="s">
        <v>3679</v>
      </c>
      <c r="G1030" s="141" t="s">
        <v>133</v>
      </c>
      <c r="H1030" s="142">
        <v>2</v>
      </c>
      <c r="I1030" s="143">
        <v>1600</v>
      </c>
      <c r="J1030" s="143">
        <f t="shared" si="170"/>
        <v>3200</v>
      </c>
      <c r="K1030" s="140" t="s">
        <v>117</v>
      </c>
      <c r="L1030" s="144"/>
      <c r="M1030" s="145" t="s">
        <v>1</v>
      </c>
      <c r="N1030" s="146" t="s">
        <v>34</v>
      </c>
      <c r="O1030" s="131">
        <v>0</v>
      </c>
      <c r="P1030" s="131">
        <f t="shared" si="171"/>
        <v>0</v>
      </c>
      <c r="Q1030" s="131">
        <v>0</v>
      </c>
      <c r="R1030" s="131">
        <f t="shared" si="172"/>
        <v>0</v>
      </c>
      <c r="S1030" s="131">
        <v>0</v>
      </c>
      <c r="T1030" s="132">
        <f t="shared" si="173"/>
        <v>0</v>
      </c>
      <c r="AR1030" s="133" t="s">
        <v>623</v>
      </c>
      <c r="AT1030" s="133" t="s">
        <v>2422</v>
      </c>
      <c r="AU1030" s="133" t="s">
        <v>76</v>
      </c>
      <c r="AY1030" s="13" t="s">
        <v>112</v>
      </c>
      <c r="BE1030" s="134">
        <f t="shared" si="174"/>
        <v>3200</v>
      </c>
      <c r="BF1030" s="134">
        <f t="shared" si="175"/>
        <v>0</v>
      </c>
      <c r="BG1030" s="134">
        <f t="shared" si="176"/>
        <v>0</v>
      </c>
      <c r="BH1030" s="134">
        <f t="shared" si="177"/>
        <v>0</v>
      </c>
      <c r="BI1030" s="134">
        <f t="shared" si="178"/>
        <v>0</v>
      </c>
      <c r="BJ1030" s="13" t="s">
        <v>76</v>
      </c>
      <c r="BK1030" s="134">
        <f t="shared" si="179"/>
        <v>3200</v>
      </c>
      <c r="BL1030" s="13" t="s">
        <v>623</v>
      </c>
      <c r="BM1030" s="133" t="s">
        <v>3680</v>
      </c>
    </row>
    <row r="1031" spans="2:65" s="1" customFormat="1" ht="37.9" customHeight="1">
      <c r="B1031" s="122"/>
      <c r="C1031" s="138" t="s">
        <v>3681</v>
      </c>
      <c r="D1031" s="138" t="s">
        <v>2422</v>
      </c>
      <c r="E1031" s="139" t="s">
        <v>3682</v>
      </c>
      <c r="F1031" s="140" t="s">
        <v>3683</v>
      </c>
      <c r="G1031" s="141" t="s">
        <v>133</v>
      </c>
      <c r="H1031" s="142">
        <v>2</v>
      </c>
      <c r="I1031" s="143">
        <v>1740</v>
      </c>
      <c r="J1031" s="143">
        <f t="shared" si="170"/>
        <v>3480</v>
      </c>
      <c r="K1031" s="140" t="s">
        <v>117</v>
      </c>
      <c r="L1031" s="144"/>
      <c r="M1031" s="145" t="s">
        <v>1</v>
      </c>
      <c r="N1031" s="146" t="s">
        <v>34</v>
      </c>
      <c r="O1031" s="131">
        <v>0</v>
      </c>
      <c r="P1031" s="131">
        <f t="shared" si="171"/>
        <v>0</v>
      </c>
      <c r="Q1031" s="131">
        <v>0</v>
      </c>
      <c r="R1031" s="131">
        <f t="shared" si="172"/>
        <v>0</v>
      </c>
      <c r="S1031" s="131">
        <v>0</v>
      </c>
      <c r="T1031" s="132">
        <f t="shared" si="173"/>
        <v>0</v>
      </c>
      <c r="AR1031" s="133" t="s">
        <v>623</v>
      </c>
      <c r="AT1031" s="133" t="s">
        <v>2422</v>
      </c>
      <c r="AU1031" s="133" t="s">
        <v>76</v>
      </c>
      <c r="AY1031" s="13" t="s">
        <v>112</v>
      </c>
      <c r="BE1031" s="134">
        <f t="shared" si="174"/>
        <v>3480</v>
      </c>
      <c r="BF1031" s="134">
        <f t="shared" si="175"/>
        <v>0</v>
      </c>
      <c r="BG1031" s="134">
        <f t="shared" si="176"/>
        <v>0</v>
      </c>
      <c r="BH1031" s="134">
        <f t="shared" si="177"/>
        <v>0</v>
      </c>
      <c r="BI1031" s="134">
        <f t="shared" si="178"/>
        <v>0</v>
      </c>
      <c r="BJ1031" s="13" t="s">
        <v>76</v>
      </c>
      <c r="BK1031" s="134">
        <f t="shared" si="179"/>
        <v>3480</v>
      </c>
      <c r="BL1031" s="13" t="s">
        <v>623</v>
      </c>
      <c r="BM1031" s="133" t="s">
        <v>3684</v>
      </c>
    </row>
    <row r="1032" spans="2:65" s="1" customFormat="1" ht="37.9" customHeight="1">
      <c r="B1032" s="122"/>
      <c r="C1032" s="138" t="s">
        <v>3685</v>
      </c>
      <c r="D1032" s="138" t="s">
        <v>2422</v>
      </c>
      <c r="E1032" s="139" t="s">
        <v>3686</v>
      </c>
      <c r="F1032" s="140" t="s">
        <v>3687</v>
      </c>
      <c r="G1032" s="141" t="s">
        <v>133</v>
      </c>
      <c r="H1032" s="142">
        <v>2</v>
      </c>
      <c r="I1032" s="143">
        <v>4860</v>
      </c>
      <c r="J1032" s="143">
        <f t="shared" si="170"/>
        <v>9720</v>
      </c>
      <c r="K1032" s="140" t="s">
        <v>117</v>
      </c>
      <c r="L1032" s="144"/>
      <c r="M1032" s="145" t="s">
        <v>1</v>
      </c>
      <c r="N1032" s="146" t="s">
        <v>34</v>
      </c>
      <c r="O1032" s="131">
        <v>0</v>
      </c>
      <c r="P1032" s="131">
        <f t="shared" si="171"/>
        <v>0</v>
      </c>
      <c r="Q1032" s="131">
        <v>0</v>
      </c>
      <c r="R1032" s="131">
        <f t="shared" si="172"/>
        <v>0</v>
      </c>
      <c r="S1032" s="131">
        <v>0</v>
      </c>
      <c r="T1032" s="132">
        <f t="shared" si="173"/>
        <v>0</v>
      </c>
      <c r="AR1032" s="133" t="s">
        <v>623</v>
      </c>
      <c r="AT1032" s="133" t="s">
        <v>2422</v>
      </c>
      <c r="AU1032" s="133" t="s">
        <v>76</v>
      </c>
      <c r="AY1032" s="13" t="s">
        <v>112</v>
      </c>
      <c r="BE1032" s="134">
        <f t="shared" si="174"/>
        <v>9720</v>
      </c>
      <c r="BF1032" s="134">
        <f t="shared" si="175"/>
        <v>0</v>
      </c>
      <c r="BG1032" s="134">
        <f t="shared" si="176"/>
        <v>0</v>
      </c>
      <c r="BH1032" s="134">
        <f t="shared" si="177"/>
        <v>0</v>
      </c>
      <c r="BI1032" s="134">
        <f t="shared" si="178"/>
        <v>0</v>
      </c>
      <c r="BJ1032" s="13" t="s">
        <v>76</v>
      </c>
      <c r="BK1032" s="134">
        <f t="shared" si="179"/>
        <v>9720</v>
      </c>
      <c r="BL1032" s="13" t="s">
        <v>623</v>
      </c>
      <c r="BM1032" s="133" t="s">
        <v>3688</v>
      </c>
    </row>
    <row r="1033" spans="2:65" s="1" customFormat="1" ht="37.9" customHeight="1">
      <c r="B1033" s="122"/>
      <c r="C1033" s="138" t="s">
        <v>3689</v>
      </c>
      <c r="D1033" s="138" t="s">
        <v>2422</v>
      </c>
      <c r="E1033" s="139" t="s">
        <v>3690</v>
      </c>
      <c r="F1033" s="140" t="s">
        <v>3691</v>
      </c>
      <c r="G1033" s="141" t="s">
        <v>133</v>
      </c>
      <c r="H1033" s="142">
        <v>2</v>
      </c>
      <c r="I1033" s="143">
        <v>155</v>
      </c>
      <c r="J1033" s="143">
        <f t="shared" si="170"/>
        <v>310</v>
      </c>
      <c r="K1033" s="140" t="s">
        <v>117</v>
      </c>
      <c r="L1033" s="144"/>
      <c r="M1033" s="145" t="s">
        <v>1</v>
      </c>
      <c r="N1033" s="146" t="s">
        <v>34</v>
      </c>
      <c r="O1033" s="131">
        <v>0</v>
      </c>
      <c r="P1033" s="131">
        <f t="shared" si="171"/>
        <v>0</v>
      </c>
      <c r="Q1033" s="131">
        <v>0</v>
      </c>
      <c r="R1033" s="131">
        <f t="shared" si="172"/>
        <v>0</v>
      </c>
      <c r="S1033" s="131">
        <v>0</v>
      </c>
      <c r="T1033" s="132">
        <f t="shared" si="173"/>
        <v>0</v>
      </c>
      <c r="AR1033" s="133" t="s">
        <v>623</v>
      </c>
      <c r="AT1033" s="133" t="s">
        <v>2422</v>
      </c>
      <c r="AU1033" s="133" t="s">
        <v>76</v>
      </c>
      <c r="AY1033" s="13" t="s">
        <v>112</v>
      </c>
      <c r="BE1033" s="134">
        <f t="shared" si="174"/>
        <v>310</v>
      </c>
      <c r="BF1033" s="134">
        <f t="shared" si="175"/>
        <v>0</v>
      </c>
      <c r="BG1033" s="134">
        <f t="shared" si="176"/>
        <v>0</v>
      </c>
      <c r="BH1033" s="134">
        <f t="shared" si="177"/>
        <v>0</v>
      </c>
      <c r="BI1033" s="134">
        <f t="shared" si="178"/>
        <v>0</v>
      </c>
      <c r="BJ1033" s="13" t="s">
        <v>76</v>
      </c>
      <c r="BK1033" s="134">
        <f t="shared" si="179"/>
        <v>310</v>
      </c>
      <c r="BL1033" s="13" t="s">
        <v>623</v>
      </c>
      <c r="BM1033" s="133" t="s">
        <v>3692</v>
      </c>
    </row>
    <row r="1034" spans="2:65" s="1" customFormat="1" ht="37.9" customHeight="1">
      <c r="B1034" s="122"/>
      <c r="C1034" s="138" t="s">
        <v>3693</v>
      </c>
      <c r="D1034" s="138" t="s">
        <v>2422</v>
      </c>
      <c r="E1034" s="139" t="s">
        <v>3694</v>
      </c>
      <c r="F1034" s="140" t="s">
        <v>3695</v>
      </c>
      <c r="G1034" s="141" t="s">
        <v>133</v>
      </c>
      <c r="H1034" s="142">
        <v>2</v>
      </c>
      <c r="I1034" s="143">
        <v>375</v>
      </c>
      <c r="J1034" s="143">
        <f t="shared" si="170"/>
        <v>750</v>
      </c>
      <c r="K1034" s="140" t="s">
        <v>117</v>
      </c>
      <c r="L1034" s="144"/>
      <c r="M1034" s="145" t="s">
        <v>1</v>
      </c>
      <c r="N1034" s="146" t="s">
        <v>34</v>
      </c>
      <c r="O1034" s="131">
        <v>0</v>
      </c>
      <c r="P1034" s="131">
        <f t="shared" si="171"/>
        <v>0</v>
      </c>
      <c r="Q1034" s="131">
        <v>0</v>
      </c>
      <c r="R1034" s="131">
        <f t="shared" si="172"/>
        <v>0</v>
      </c>
      <c r="S1034" s="131">
        <v>0</v>
      </c>
      <c r="T1034" s="132">
        <f t="shared" si="173"/>
        <v>0</v>
      </c>
      <c r="AR1034" s="133" t="s">
        <v>623</v>
      </c>
      <c r="AT1034" s="133" t="s">
        <v>2422</v>
      </c>
      <c r="AU1034" s="133" t="s">
        <v>76</v>
      </c>
      <c r="AY1034" s="13" t="s">
        <v>112</v>
      </c>
      <c r="BE1034" s="134">
        <f t="shared" si="174"/>
        <v>750</v>
      </c>
      <c r="BF1034" s="134">
        <f t="shared" si="175"/>
        <v>0</v>
      </c>
      <c r="BG1034" s="134">
        <f t="shared" si="176"/>
        <v>0</v>
      </c>
      <c r="BH1034" s="134">
        <f t="shared" si="177"/>
        <v>0</v>
      </c>
      <c r="BI1034" s="134">
        <f t="shared" si="178"/>
        <v>0</v>
      </c>
      <c r="BJ1034" s="13" t="s">
        <v>76</v>
      </c>
      <c r="BK1034" s="134">
        <f t="shared" si="179"/>
        <v>750</v>
      </c>
      <c r="BL1034" s="13" t="s">
        <v>623</v>
      </c>
      <c r="BM1034" s="133" t="s">
        <v>3696</v>
      </c>
    </row>
    <row r="1035" spans="2:65" s="1" customFormat="1" ht="37.9" customHeight="1">
      <c r="B1035" s="122"/>
      <c r="C1035" s="138" t="s">
        <v>3697</v>
      </c>
      <c r="D1035" s="138" t="s">
        <v>2422</v>
      </c>
      <c r="E1035" s="139" t="s">
        <v>3698</v>
      </c>
      <c r="F1035" s="140" t="s">
        <v>3699</v>
      </c>
      <c r="G1035" s="141" t="s">
        <v>133</v>
      </c>
      <c r="H1035" s="142">
        <v>2</v>
      </c>
      <c r="I1035" s="143">
        <v>868</v>
      </c>
      <c r="J1035" s="143">
        <f t="shared" si="170"/>
        <v>1736</v>
      </c>
      <c r="K1035" s="140" t="s">
        <v>117</v>
      </c>
      <c r="L1035" s="144"/>
      <c r="M1035" s="145" t="s">
        <v>1</v>
      </c>
      <c r="N1035" s="146" t="s">
        <v>34</v>
      </c>
      <c r="O1035" s="131">
        <v>0</v>
      </c>
      <c r="P1035" s="131">
        <f t="shared" si="171"/>
        <v>0</v>
      </c>
      <c r="Q1035" s="131">
        <v>0</v>
      </c>
      <c r="R1035" s="131">
        <f t="shared" si="172"/>
        <v>0</v>
      </c>
      <c r="S1035" s="131">
        <v>0</v>
      </c>
      <c r="T1035" s="132">
        <f t="shared" si="173"/>
        <v>0</v>
      </c>
      <c r="AR1035" s="133" t="s">
        <v>623</v>
      </c>
      <c r="AT1035" s="133" t="s">
        <v>2422</v>
      </c>
      <c r="AU1035" s="133" t="s">
        <v>76</v>
      </c>
      <c r="AY1035" s="13" t="s">
        <v>112</v>
      </c>
      <c r="BE1035" s="134">
        <f t="shared" si="174"/>
        <v>1736</v>
      </c>
      <c r="BF1035" s="134">
        <f t="shared" si="175"/>
        <v>0</v>
      </c>
      <c r="BG1035" s="134">
        <f t="shared" si="176"/>
        <v>0</v>
      </c>
      <c r="BH1035" s="134">
        <f t="shared" si="177"/>
        <v>0</v>
      </c>
      <c r="BI1035" s="134">
        <f t="shared" si="178"/>
        <v>0</v>
      </c>
      <c r="BJ1035" s="13" t="s">
        <v>76</v>
      </c>
      <c r="BK1035" s="134">
        <f t="shared" si="179"/>
        <v>1736</v>
      </c>
      <c r="BL1035" s="13" t="s">
        <v>623</v>
      </c>
      <c r="BM1035" s="133" t="s">
        <v>3700</v>
      </c>
    </row>
    <row r="1036" spans="2:65" s="1" customFormat="1" ht="37.9" customHeight="1">
      <c r="B1036" s="122"/>
      <c r="C1036" s="138" t="s">
        <v>3701</v>
      </c>
      <c r="D1036" s="138" t="s">
        <v>2422</v>
      </c>
      <c r="E1036" s="139" t="s">
        <v>3702</v>
      </c>
      <c r="F1036" s="140" t="s">
        <v>3703</v>
      </c>
      <c r="G1036" s="141" t="s">
        <v>133</v>
      </c>
      <c r="H1036" s="142">
        <v>2</v>
      </c>
      <c r="I1036" s="143">
        <v>1290</v>
      </c>
      <c r="J1036" s="143">
        <f t="shared" si="170"/>
        <v>2580</v>
      </c>
      <c r="K1036" s="140" t="s">
        <v>117</v>
      </c>
      <c r="L1036" s="144"/>
      <c r="M1036" s="145" t="s">
        <v>1</v>
      </c>
      <c r="N1036" s="146" t="s">
        <v>34</v>
      </c>
      <c r="O1036" s="131">
        <v>0</v>
      </c>
      <c r="P1036" s="131">
        <f t="shared" si="171"/>
        <v>0</v>
      </c>
      <c r="Q1036" s="131">
        <v>0</v>
      </c>
      <c r="R1036" s="131">
        <f t="shared" si="172"/>
        <v>0</v>
      </c>
      <c r="S1036" s="131">
        <v>0</v>
      </c>
      <c r="T1036" s="132">
        <f t="shared" si="173"/>
        <v>0</v>
      </c>
      <c r="AR1036" s="133" t="s">
        <v>623</v>
      </c>
      <c r="AT1036" s="133" t="s">
        <v>2422</v>
      </c>
      <c r="AU1036" s="133" t="s">
        <v>76</v>
      </c>
      <c r="AY1036" s="13" t="s">
        <v>112</v>
      </c>
      <c r="BE1036" s="134">
        <f t="shared" si="174"/>
        <v>2580</v>
      </c>
      <c r="BF1036" s="134">
        <f t="shared" si="175"/>
        <v>0</v>
      </c>
      <c r="BG1036" s="134">
        <f t="shared" si="176"/>
        <v>0</v>
      </c>
      <c r="BH1036" s="134">
        <f t="shared" si="177"/>
        <v>0</v>
      </c>
      <c r="BI1036" s="134">
        <f t="shared" si="178"/>
        <v>0</v>
      </c>
      <c r="BJ1036" s="13" t="s">
        <v>76</v>
      </c>
      <c r="BK1036" s="134">
        <f t="shared" si="179"/>
        <v>2580</v>
      </c>
      <c r="BL1036" s="13" t="s">
        <v>623</v>
      </c>
      <c r="BM1036" s="133" t="s">
        <v>3704</v>
      </c>
    </row>
    <row r="1037" spans="2:65" s="1" customFormat="1" ht="37.9" customHeight="1">
      <c r="B1037" s="122"/>
      <c r="C1037" s="138" t="s">
        <v>3705</v>
      </c>
      <c r="D1037" s="138" t="s">
        <v>2422</v>
      </c>
      <c r="E1037" s="139" t="s">
        <v>3706</v>
      </c>
      <c r="F1037" s="140" t="s">
        <v>3707</v>
      </c>
      <c r="G1037" s="141" t="s">
        <v>133</v>
      </c>
      <c r="H1037" s="142">
        <v>2</v>
      </c>
      <c r="I1037" s="143">
        <v>2270</v>
      </c>
      <c r="J1037" s="143">
        <f t="shared" si="170"/>
        <v>4540</v>
      </c>
      <c r="K1037" s="140" t="s">
        <v>117</v>
      </c>
      <c r="L1037" s="144"/>
      <c r="M1037" s="145" t="s">
        <v>1</v>
      </c>
      <c r="N1037" s="146" t="s">
        <v>34</v>
      </c>
      <c r="O1037" s="131">
        <v>0</v>
      </c>
      <c r="P1037" s="131">
        <f t="shared" si="171"/>
        <v>0</v>
      </c>
      <c r="Q1037" s="131">
        <v>0</v>
      </c>
      <c r="R1037" s="131">
        <f t="shared" si="172"/>
        <v>0</v>
      </c>
      <c r="S1037" s="131">
        <v>0</v>
      </c>
      <c r="T1037" s="132">
        <f t="shared" si="173"/>
        <v>0</v>
      </c>
      <c r="AR1037" s="133" t="s">
        <v>623</v>
      </c>
      <c r="AT1037" s="133" t="s">
        <v>2422</v>
      </c>
      <c r="AU1037" s="133" t="s">
        <v>76</v>
      </c>
      <c r="AY1037" s="13" t="s">
        <v>112</v>
      </c>
      <c r="BE1037" s="134">
        <f t="shared" si="174"/>
        <v>4540</v>
      </c>
      <c r="BF1037" s="134">
        <f t="shared" si="175"/>
        <v>0</v>
      </c>
      <c r="BG1037" s="134">
        <f t="shared" si="176"/>
        <v>0</v>
      </c>
      <c r="BH1037" s="134">
        <f t="shared" si="177"/>
        <v>0</v>
      </c>
      <c r="BI1037" s="134">
        <f t="shared" si="178"/>
        <v>0</v>
      </c>
      <c r="BJ1037" s="13" t="s">
        <v>76</v>
      </c>
      <c r="BK1037" s="134">
        <f t="shared" si="179"/>
        <v>4540</v>
      </c>
      <c r="BL1037" s="13" t="s">
        <v>623</v>
      </c>
      <c r="BM1037" s="133" t="s">
        <v>3708</v>
      </c>
    </row>
    <row r="1038" spans="2:65" s="1" customFormat="1" ht="37.9" customHeight="1">
      <c r="B1038" s="122"/>
      <c r="C1038" s="138" t="s">
        <v>3709</v>
      </c>
      <c r="D1038" s="138" t="s">
        <v>2422</v>
      </c>
      <c r="E1038" s="139" t="s">
        <v>3710</v>
      </c>
      <c r="F1038" s="140" t="s">
        <v>3711</v>
      </c>
      <c r="G1038" s="141" t="s">
        <v>133</v>
      </c>
      <c r="H1038" s="142">
        <v>2</v>
      </c>
      <c r="I1038" s="143">
        <v>2000</v>
      </c>
      <c r="J1038" s="143">
        <f t="shared" si="170"/>
        <v>4000</v>
      </c>
      <c r="K1038" s="140" t="s">
        <v>117</v>
      </c>
      <c r="L1038" s="144"/>
      <c r="M1038" s="145" t="s">
        <v>1</v>
      </c>
      <c r="N1038" s="146" t="s">
        <v>34</v>
      </c>
      <c r="O1038" s="131">
        <v>0</v>
      </c>
      <c r="P1038" s="131">
        <f t="shared" si="171"/>
        <v>0</v>
      </c>
      <c r="Q1038" s="131">
        <v>0</v>
      </c>
      <c r="R1038" s="131">
        <f t="shared" si="172"/>
        <v>0</v>
      </c>
      <c r="S1038" s="131">
        <v>0</v>
      </c>
      <c r="T1038" s="132">
        <f t="shared" si="173"/>
        <v>0</v>
      </c>
      <c r="AR1038" s="133" t="s">
        <v>623</v>
      </c>
      <c r="AT1038" s="133" t="s">
        <v>2422</v>
      </c>
      <c r="AU1038" s="133" t="s">
        <v>76</v>
      </c>
      <c r="AY1038" s="13" t="s">
        <v>112</v>
      </c>
      <c r="BE1038" s="134">
        <f t="shared" si="174"/>
        <v>4000</v>
      </c>
      <c r="BF1038" s="134">
        <f t="shared" si="175"/>
        <v>0</v>
      </c>
      <c r="BG1038" s="134">
        <f t="shared" si="176"/>
        <v>0</v>
      </c>
      <c r="BH1038" s="134">
        <f t="shared" si="177"/>
        <v>0</v>
      </c>
      <c r="BI1038" s="134">
        <f t="shared" si="178"/>
        <v>0</v>
      </c>
      <c r="BJ1038" s="13" t="s">
        <v>76</v>
      </c>
      <c r="BK1038" s="134">
        <f t="shared" si="179"/>
        <v>4000</v>
      </c>
      <c r="BL1038" s="13" t="s">
        <v>623</v>
      </c>
      <c r="BM1038" s="133" t="s">
        <v>3712</v>
      </c>
    </row>
    <row r="1039" spans="2:65" s="1" customFormat="1" ht="37.9" customHeight="1">
      <c r="B1039" s="122"/>
      <c r="C1039" s="138" t="s">
        <v>3713</v>
      </c>
      <c r="D1039" s="138" t="s">
        <v>2422</v>
      </c>
      <c r="E1039" s="139" t="s">
        <v>3714</v>
      </c>
      <c r="F1039" s="140" t="s">
        <v>3715</v>
      </c>
      <c r="G1039" s="141" t="s">
        <v>133</v>
      </c>
      <c r="H1039" s="142">
        <v>2</v>
      </c>
      <c r="I1039" s="143">
        <v>2460</v>
      </c>
      <c r="J1039" s="143">
        <f t="shared" si="170"/>
        <v>4920</v>
      </c>
      <c r="K1039" s="140" t="s">
        <v>117</v>
      </c>
      <c r="L1039" s="144"/>
      <c r="M1039" s="145" t="s">
        <v>1</v>
      </c>
      <c r="N1039" s="146" t="s">
        <v>34</v>
      </c>
      <c r="O1039" s="131">
        <v>0</v>
      </c>
      <c r="P1039" s="131">
        <f t="shared" si="171"/>
        <v>0</v>
      </c>
      <c r="Q1039" s="131">
        <v>0</v>
      </c>
      <c r="R1039" s="131">
        <f t="shared" si="172"/>
        <v>0</v>
      </c>
      <c r="S1039" s="131">
        <v>0</v>
      </c>
      <c r="T1039" s="132">
        <f t="shared" si="173"/>
        <v>0</v>
      </c>
      <c r="AR1039" s="133" t="s">
        <v>623</v>
      </c>
      <c r="AT1039" s="133" t="s">
        <v>2422</v>
      </c>
      <c r="AU1039" s="133" t="s">
        <v>76</v>
      </c>
      <c r="AY1039" s="13" t="s">
        <v>112</v>
      </c>
      <c r="BE1039" s="134">
        <f t="shared" si="174"/>
        <v>4920</v>
      </c>
      <c r="BF1039" s="134">
        <f t="shared" si="175"/>
        <v>0</v>
      </c>
      <c r="BG1039" s="134">
        <f t="shared" si="176"/>
        <v>0</v>
      </c>
      <c r="BH1039" s="134">
        <f t="shared" si="177"/>
        <v>0</v>
      </c>
      <c r="BI1039" s="134">
        <f t="shared" si="178"/>
        <v>0</v>
      </c>
      <c r="BJ1039" s="13" t="s">
        <v>76</v>
      </c>
      <c r="BK1039" s="134">
        <f t="shared" si="179"/>
        <v>4920</v>
      </c>
      <c r="BL1039" s="13" t="s">
        <v>623</v>
      </c>
      <c r="BM1039" s="133" t="s">
        <v>3716</v>
      </c>
    </row>
    <row r="1040" spans="2:65" s="1" customFormat="1" ht="37.9" customHeight="1">
      <c r="B1040" s="122"/>
      <c r="C1040" s="138" t="s">
        <v>3717</v>
      </c>
      <c r="D1040" s="138" t="s">
        <v>2422</v>
      </c>
      <c r="E1040" s="139" t="s">
        <v>3718</v>
      </c>
      <c r="F1040" s="140" t="s">
        <v>3719</v>
      </c>
      <c r="G1040" s="141" t="s">
        <v>133</v>
      </c>
      <c r="H1040" s="142">
        <v>2</v>
      </c>
      <c r="I1040" s="143">
        <v>2250</v>
      </c>
      <c r="J1040" s="143">
        <f t="shared" si="170"/>
        <v>4500</v>
      </c>
      <c r="K1040" s="140" t="s">
        <v>117</v>
      </c>
      <c r="L1040" s="144"/>
      <c r="M1040" s="145" t="s">
        <v>1</v>
      </c>
      <c r="N1040" s="146" t="s">
        <v>34</v>
      </c>
      <c r="O1040" s="131">
        <v>0</v>
      </c>
      <c r="P1040" s="131">
        <f t="shared" si="171"/>
        <v>0</v>
      </c>
      <c r="Q1040" s="131">
        <v>0</v>
      </c>
      <c r="R1040" s="131">
        <f t="shared" si="172"/>
        <v>0</v>
      </c>
      <c r="S1040" s="131">
        <v>0</v>
      </c>
      <c r="T1040" s="132">
        <f t="shared" si="173"/>
        <v>0</v>
      </c>
      <c r="AR1040" s="133" t="s">
        <v>623</v>
      </c>
      <c r="AT1040" s="133" t="s">
        <v>2422</v>
      </c>
      <c r="AU1040" s="133" t="s">
        <v>76</v>
      </c>
      <c r="AY1040" s="13" t="s">
        <v>112</v>
      </c>
      <c r="BE1040" s="134">
        <f t="shared" si="174"/>
        <v>4500</v>
      </c>
      <c r="BF1040" s="134">
        <f t="shared" si="175"/>
        <v>0</v>
      </c>
      <c r="BG1040" s="134">
        <f t="shared" si="176"/>
        <v>0</v>
      </c>
      <c r="BH1040" s="134">
        <f t="shared" si="177"/>
        <v>0</v>
      </c>
      <c r="BI1040" s="134">
        <f t="shared" si="178"/>
        <v>0</v>
      </c>
      <c r="BJ1040" s="13" t="s">
        <v>76</v>
      </c>
      <c r="BK1040" s="134">
        <f t="shared" si="179"/>
        <v>4500</v>
      </c>
      <c r="BL1040" s="13" t="s">
        <v>623</v>
      </c>
      <c r="BM1040" s="133" t="s">
        <v>3720</v>
      </c>
    </row>
    <row r="1041" spans="2:65" s="1" customFormat="1" ht="37.9" customHeight="1">
      <c r="B1041" s="122"/>
      <c r="C1041" s="138" t="s">
        <v>3721</v>
      </c>
      <c r="D1041" s="138" t="s">
        <v>2422</v>
      </c>
      <c r="E1041" s="139" t="s">
        <v>3722</v>
      </c>
      <c r="F1041" s="140" t="s">
        <v>3723</v>
      </c>
      <c r="G1041" s="141" t="s">
        <v>133</v>
      </c>
      <c r="H1041" s="142">
        <v>2</v>
      </c>
      <c r="I1041" s="143">
        <v>2670</v>
      </c>
      <c r="J1041" s="143">
        <f t="shared" si="170"/>
        <v>5340</v>
      </c>
      <c r="K1041" s="140" t="s">
        <v>117</v>
      </c>
      <c r="L1041" s="144"/>
      <c r="M1041" s="145" t="s">
        <v>1</v>
      </c>
      <c r="N1041" s="146" t="s">
        <v>34</v>
      </c>
      <c r="O1041" s="131">
        <v>0</v>
      </c>
      <c r="P1041" s="131">
        <f t="shared" si="171"/>
        <v>0</v>
      </c>
      <c r="Q1041" s="131">
        <v>0</v>
      </c>
      <c r="R1041" s="131">
        <f t="shared" si="172"/>
        <v>0</v>
      </c>
      <c r="S1041" s="131">
        <v>0</v>
      </c>
      <c r="T1041" s="132">
        <f t="shared" si="173"/>
        <v>0</v>
      </c>
      <c r="AR1041" s="133" t="s">
        <v>623</v>
      </c>
      <c r="AT1041" s="133" t="s">
        <v>2422</v>
      </c>
      <c r="AU1041" s="133" t="s">
        <v>76</v>
      </c>
      <c r="AY1041" s="13" t="s">
        <v>112</v>
      </c>
      <c r="BE1041" s="134">
        <f t="shared" si="174"/>
        <v>5340</v>
      </c>
      <c r="BF1041" s="134">
        <f t="shared" si="175"/>
        <v>0</v>
      </c>
      <c r="BG1041" s="134">
        <f t="shared" si="176"/>
        <v>0</v>
      </c>
      <c r="BH1041" s="134">
        <f t="shared" si="177"/>
        <v>0</v>
      </c>
      <c r="BI1041" s="134">
        <f t="shared" si="178"/>
        <v>0</v>
      </c>
      <c r="BJ1041" s="13" t="s">
        <v>76</v>
      </c>
      <c r="BK1041" s="134">
        <f t="shared" si="179"/>
        <v>5340</v>
      </c>
      <c r="BL1041" s="13" t="s">
        <v>623</v>
      </c>
      <c r="BM1041" s="133" t="s">
        <v>3724</v>
      </c>
    </row>
    <row r="1042" spans="2:65" s="1" customFormat="1" ht="37.9" customHeight="1">
      <c r="B1042" s="122"/>
      <c r="C1042" s="138" t="s">
        <v>3725</v>
      </c>
      <c r="D1042" s="138" t="s">
        <v>2422</v>
      </c>
      <c r="E1042" s="139" t="s">
        <v>3726</v>
      </c>
      <c r="F1042" s="140" t="s">
        <v>3727</v>
      </c>
      <c r="G1042" s="141" t="s">
        <v>133</v>
      </c>
      <c r="H1042" s="142">
        <v>2</v>
      </c>
      <c r="I1042" s="143">
        <v>2590</v>
      </c>
      <c r="J1042" s="143">
        <f t="shared" si="170"/>
        <v>5180</v>
      </c>
      <c r="K1042" s="140" t="s">
        <v>117</v>
      </c>
      <c r="L1042" s="144"/>
      <c r="M1042" s="145" t="s">
        <v>1</v>
      </c>
      <c r="N1042" s="146" t="s">
        <v>34</v>
      </c>
      <c r="O1042" s="131">
        <v>0</v>
      </c>
      <c r="P1042" s="131">
        <f t="shared" si="171"/>
        <v>0</v>
      </c>
      <c r="Q1042" s="131">
        <v>0</v>
      </c>
      <c r="R1042" s="131">
        <f t="shared" si="172"/>
        <v>0</v>
      </c>
      <c r="S1042" s="131">
        <v>0</v>
      </c>
      <c r="T1042" s="132">
        <f t="shared" si="173"/>
        <v>0</v>
      </c>
      <c r="AR1042" s="133" t="s">
        <v>623</v>
      </c>
      <c r="AT1042" s="133" t="s">
        <v>2422</v>
      </c>
      <c r="AU1042" s="133" t="s">
        <v>76</v>
      </c>
      <c r="AY1042" s="13" t="s">
        <v>112</v>
      </c>
      <c r="BE1042" s="134">
        <f t="shared" si="174"/>
        <v>5180</v>
      </c>
      <c r="BF1042" s="134">
        <f t="shared" si="175"/>
        <v>0</v>
      </c>
      <c r="BG1042" s="134">
        <f t="shared" si="176"/>
        <v>0</v>
      </c>
      <c r="BH1042" s="134">
        <f t="shared" si="177"/>
        <v>0</v>
      </c>
      <c r="BI1042" s="134">
        <f t="shared" si="178"/>
        <v>0</v>
      </c>
      <c r="BJ1042" s="13" t="s">
        <v>76</v>
      </c>
      <c r="BK1042" s="134">
        <f t="shared" si="179"/>
        <v>5180</v>
      </c>
      <c r="BL1042" s="13" t="s">
        <v>623</v>
      </c>
      <c r="BM1042" s="133" t="s">
        <v>3728</v>
      </c>
    </row>
    <row r="1043" spans="2:65" s="1" customFormat="1" ht="37.9" customHeight="1">
      <c r="B1043" s="122"/>
      <c r="C1043" s="138" t="s">
        <v>3729</v>
      </c>
      <c r="D1043" s="138" t="s">
        <v>2422</v>
      </c>
      <c r="E1043" s="139" t="s">
        <v>3730</v>
      </c>
      <c r="F1043" s="140" t="s">
        <v>3731</v>
      </c>
      <c r="G1043" s="141" t="s">
        <v>133</v>
      </c>
      <c r="H1043" s="142">
        <v>2</v>
      </c>
      <c r="I1043" s="143">
        <v>3280</v>
      </c>
      <c r="J1043" s="143">
        <f t="shared" si="170"/>
        <v>6560</v>
      </c>
      <c r="K1043" s="140" t="s">
        <v>117</v>
      </c>
      <c r="L1043" s="144"/>
      <c r="M1043" s="145" t="s">
        <v>1</v>
      </c>
      <c r="N1043" s="146" t="s">
        <v>34</v>
      </c>
      <c r="O1043" s="131">
        <v>0</v>
      </c>
      <c r="P1043" s="131">
        <f t="shared" si="171"/>
        <v>0</v>
      </c>
      <c r="Q1043" s="131">
        <v>0</v>
      </c>
      <c r="R1043" s="131">
        <f t="shared" si="172"/>
        <v>0</v>
      </c>
      <c r="S1043" s="131">
        <v>0</v>
      </c>
      <c r="T1043" s="132">
        <f t="shared" si="173"/>
        <v>0</v>
      </c>
      <c r="AR1043" s="133" t="s">
        <v>623</v>
      </c>
      <c r="AT1043" s="133" t="s">
        <v>2422</v>
      </c>
      <c r="AU1043" s="133" t="s">
        <v>76</v>
      </c>
      <c r="AY1043" s="13" t="s">
        <v>112</v>
      </c>
      <c r="BE1043" s="134">
        <f t="shared" si="174"/>
        <v>6560</v>
      </c>
      <c r="BF1043" s="134">
        <f t="shared" si="175"/>
        <v>0</v>
      </c>
      <c r="BG1043" s="134">
        <f t="shared" si="176"/>
        <v>0</v>
      </c>
      <c r="BH1043" s="134">
        <f t="shared" si="177"/>
        <v>0</v>
      </c>
      <c r="BI1043" s="134">
        <f t="shared" si="178"/>
        <v>0</v>
      </c>
      <c r="BJ1043" s="13" t="s">
        <v>76</v>
      </c>
      <c r="BK1043" s="134">
        <f t="shared" si="179"/>
        <v>6560</v>
      </c>
      <c r="BL1043" s="13" t="s">
        <v>623</v>
      </c>
      <c r="BM1043" s="133" t="s">
        <v>3732</v>
      </c>
    </row>
    <row r="1044" spans="2:65" s="1" customFormat="1" ht="37.9" customHeight="1">
      <c r="B1044" s="122"/>
      <c r="C1044" s="138" t="s">
        <v>3733</v>
      </c>
      <c r="D1044" s="138" t="s">
        <v>2422</v>
      </c>
      <c r="E1044" s="139" t="s">
        <v>3734</v>
      </c>
      <c r="F1044" s="140" t="s">
        <v>3735</v>
      </c>
      <c r="G1044" s="141" t="s">
        <v>133</v>
      </c>
      <c r="H1044" s="142">
        <v>2</v>
      </c>
      <c r="I1044" s="143">
        <v>2710</v>
      </c>
      <c r="J1044" s="143">
        <f t="shared" si="170"/>
        <v>5420</v>
      </c>
      <c r="K1044" s="140" t="s">
        <v>117</v>
      </c>
      <c r="L1044" s="144"/>
      <c r="M1044" s="145" t="s">
        <v>1</v>
      </c>
      <c r="N1044" s="146" t="s">
        <v>34</v>
      </c>
      <c r="O1044" s="131">
        <v>0</v>
      </c>
      <c r="P1044" s="131">
        <f t="shared" si="171"/>
        <v>0</v>
      </c>
      <c r="Q1044" s="131">
        <v>0</v>
      </c>
      <c r="R1044" s="131">
        <f t="shared" si="172"/>
        <v>0</v>
      </c>
      <c r="S1044" s="131">
        <v>0</v>
      </c>
      <c r="T1044" s="132">
        <f t="shared" si="173"/>
        <v>0</v>
      </c>
      <c r="AR1044" s="133" t="s">
        <v>623</v>
      </c>
      <c r="AT1044" s="133" t="s">
        <v>2422</v>
      </c>
      <c r="AU1044" s="133" t="s">
        <v>76</v>
      </c>
      <c r="AY1044" s="13" t="s">
        <v>112</v>
      </c>
      <c r="BE1044" s="134">
        <f t="shared" si="174"/>
        <v>5420</v>
      </c>
      <c r="BF1044" s="134">
        <f t="shared" si="175"/>
        <v>0</v>
      </c>
      <c r="BG1044" s="134">
        <f t="shared" si="176"/>
        <v>0</v>
      </c>
      <c r="BH1044" s="134">
        <f t="shared" si="177"/>
        <v>0</v>
      </c>
      <c r="BI1044" s="134">
        <f t="shared" si="178"/>
        <v>0</v>
      </c>
      <c r="BJ1044" s="13" t="s">
        <v>76</v>
      </c>
      <c r="BK1044" s="134">
        <f t="shared" si="179"/>
        <v>5420</v>
      </c>
      <c r="BL1044" s="13" t="s">
        <v>623</v>
      </c>
      <c r="BM1044" s="133" t="s">
        <v>3736</v>
      </c>
    </row>
    <row r="1045" spans="2:65" s="1" customFormat="1" ht="37.9" customHeight="1">
      <c r="B1045" s="122"/>
      <c r="C1045" s="138" t="s">
        <v>3737</v>
      </c>
      <c r="D1045" s="138" t="s">
        <v>2422</v>
      </c>
      <c r="E1045" s="139" t="s">
        <v>3738</v>
      </c>
      <c r="F1045" s="140" t="s">
        <v>3739</v>
      </c>
      <c r="G1045" s="141" t="s">
        <v>133</v>
      </c>
      <c r="H1045" s="142">
        <v>2</v>
      </c>
      <c r="I1045" s="143">
        <v>2930</v>
      </c>
      <c r="J1045" s="143">
        <f t="shared" si="170"/>
        <v>5860</v>
      </c>
      <c r="K1045" s="140" t="s">
        <v>117</v>
      </c>
      <c r="L1045" s="144"/>
      <c r="M1045" s="145" t="s">
        <v>1</v>
      </c>
      <c r="N1045" s="146" t="s">
        <v>34</v>
      </c>
      <c r="O1045" s="131">
        <v>0</v>
      </c>
      <c r="P1045" s="131">
        <f t="shared" si="171"/>
        <v>0</v>
      </c>
      <c r="Q1045" s="131">
        <v>0</v>
      </c>
      <c r="R1045" s="131">
        <f t="shared" si="172"/>
        <v>0</v>
      </c>
      <c r="S1045" s="131">
        <v>0</v>
      </c>
      <c r="T1045" s="132">
        <f t="shared" si="173"/>
        <v>0</v>
      </c>
      <c r="AR1045" s="133" t="s">
        <v>623</v>
      </c>
      <c r="AT1045" s="133" t="s">
        <v>2422</v>
      </c>
      <c r="AU1045" s="133" t="s">
        <v>76</v>
      </c>
      <c r="AY1045" s="13" t="s">
        <v>112</v>
      </c>
      <c r="BE1045" s="134">
        <f t="shared" si="174"/>
        <v>5860</v>
      </c>
      <c r="BF1045" s="134">
        <f t="shared" si="175"/>
        <v>0</v>
      </c>
      <c r="BG1045" s="134">
        <f t="shared" si="176"/>
        <v>0</v>
      </c>
      <c r="BH1045" s="134">
        <f t="shared" si="177"/>
        <v>0</v>
      </c>
      <c r="BI1045" s="134">
        <f t="shared" si="178"/>
        <v>0</v>
      </c>
      <c r="BJ1045" s="13" t="s">
        <v>76</v>
      </c>
      <c r="BK1045" s="134">
        <f t="shared" si="179"/>
        <v>5860</v>
      </c>
      <c r="BL1045" s="13" t="s">
        <v>623</v>
      </c>
      <c r="BM1045" s="133" t="s">
        <v>3740</v>
      </c>
    </row>
    <row r="1046" spans="2:65" s="1" customFormat="1" ht="37.9" customHeight="1">
      <c r="B1046" s="122"/>
      <c r="C1046" s="138" t="s">
        <v>3741</v>
      </c>
      <c r="D1046" s="138" t="s">
        <v>2422</v>
      </c>
      <c r="E1046" s="139" t="s">
        <v>3742</v>
      </c>
      <c r="F1046" s="140" t="s">
        <v>3743</v>
      </c>
      <c r="G1046" s="141" t="s">
        <v>133</v>
      </c>
      <c r="H1046" s="142">
        <v>2</v>
      </c>
      <c r="I1046" s="143">
        <v>2860</v>
      </c>
      <c r="J1046" s="143">
        <f t="shared" si="170"/>
        <v>5720</v>
      </c>
      <c r="K1046" s="140" t="s">
        <v>117</v>
      </c>
      <c r="L1046" s="144"/>
      <c r="M1046" s="145" t="s">
        <v>1</v>
      </c>
      <c r="N1046" s="146" t="s">
        <v>34</v>
      </c>
      <c r="O1046" s="131">
        <v>0</v>
      </c>
      <c r="P1046" s="131">
        <f t="shared" si="171"/>
        <v>0</v>
      </c>
      <c r="Q1046" s="131">
        <v>0</v>
      </c>
      <c r="R1046" s="131">
        <f t="shared" si="172"/>
        <v>0</v>
      </c>
      <c r="S1046" s="131">
        <v>0</v>
      </c>
      <c r="T1046" s="132">
        <f t="shared" si="173"/>
        <v>0</v>
      </c>
      <c r="AR1046" s="133" t="s">
        <v>623</v>
      </c>
      <c r="AT1046" s="133" t="s">
        <v>2422</v>
      </c>
      <c r="AU1046" s="133" t="s">
        <v>76</v>
      </c>
      <c r="AY1046" s="13" t="s">
        <v>112</v>
      </c>
      <c r="BE1046" s="134">
        <f t="shared" si="174"/>
        <v>5720</v>
      </c>
      <c r="BF1046" s="134">
        <f t="shared" si="175"/>
        <v>0</v>
      </c>
      <c r="BG1046" s="134">
        <f t="shared" si="176"/>
        <v>0</v>
      </c>
      <c r="BH1046" s="134">
        <f t="shared" si="177"/>
        <v>0</v>
      </c>
      <c r="BI1046" s="134">
        <f t="shared" si="178"/>
        <v>0</v>
      </c>
      <c r="BJ1046" s="13" t="s">
        <v>76</v>
      </c>
      <c r="BK1046" s="134">
        <f t="shared" si="179"/>
        <v>5720</v>
      </c>
      <c r="BL1046" s="13" t="s">
        <v>623</v>
      </c>
      <c r="BM1046" s="133" t="s">
        <v>3744</v>
      </c>
    </row>
    <row r="1047" spans="2:65" s="1" customFormat="1" ht="37.9" customHeight="1">
      <c r="B1047" s="122"/>
      <c r="C1047" s="138" t="s">
        <v>3745</v>
      </c>
      <c r="D1047" s="138" t="s">
        <v>2422</v>
      </c>
      <c r="E1047" s="139" t="s">
        <v>3746</v>
      </c>
      <c r="F1047" s="140" t="s">
        <v>3747</v>
      </c>
      <c r="G1047" s="141" t="s">
        <v>133</v>
      </c>
      <c r="H1047" s="142">
        <v>2</v>
      </c>
      <c r="I1047" s="143">
        <v>3620</v>
      </c>
      <c r="J1047" s="143">
        <f t="shared" si="170"/>
        <v>7240</v>
      </c>
      <c r="K1047" s="140" t="s">
        <v>117</v>
      </c>
      <c r="L1047" s="144"/>
      <c r="M1047" s="145" t="s">
        <v>1</v>
      </c>
      <c r="N1047" s="146" t="s">
        <v>34</v>
      </c>
      <c r="O1047" s="131">
        <v>0</v>
      </c>
      <c r="P1047" s="131">
        <f t="shared" si="171"/>
        <v>0</v>
      </c>
      <c r="Q1047" s="131">
        <v>0</v>
      </c>
      <c r="R1047" s="131">
        <f t="shared" si="172"/>
        <v>0</v>
      </c>
      <c r="S1047" s="131">
        <v>0</v>
      </c>
      <c r="T1047" s="132">
        <f t="shared" si="173"/>
        <v>0</v>
      </c>
      <c r="AR1047" s="133" t="s">
        <v>623</v>
      </c>
      <c r="AT1047" s="133" t="s">
        <v>2422</v>
      </c>
      <c r="AU1047" s="133" t="s">
        <v>76</v>
      </c>
      <c r="AY1047" s="13" t="s">
        <v>112</v>
      </c>
      <c r="BE1047" s="134">
        <f t="shared" si="174"/>
        <v>7240</v>
      </c>
      <c r="BF1047" s="134">
        <f t="shared" si="175"/>
        <v>0</v>
      </c>
      <c r="BG1047" s="134">
        <f t="shared" si="176"/>
        <v>0</v>
      </c>
      <c r="BH1047" s="134">
        <f t="shared" si="177"/>
        <v>0</v>
      </c>
      <c r="BI1047" s="134">
        <f t="shared" si="178"/>
        <v>0</v>
      </c>
      <c r="BJ1047" s="13" t="s">
        <v>76</v>
      </c>
      <c r="BK1047" s="134">
        <f t="shared" si="179"/>
        <v>7240</v>
      </c>
      <c r="BL1047" s="13" t="s">
        <v>623</v>
      </c>
      <c r="BM1047" s="133" t="s">
        <v>3748</v>
      </c>
    </row>
    <row r="1048" spans="2:65" s="1" customFormat="1" ht="49.15" customHeight="1">
      <c r="B1048" s="122"/>
      <c r="C1048" s="138" t="s">
        <v>3749</v>
      </c>
      <c r="D1048" s="138" t="s">
        <v>2422</v>
      </c>
      <c r="E1048" s="139" t="s">
        <v>3750</v>
      </c>
      <c r="F1048" s="140" t="s">
        <v>3751</v>
      </c>
      <c r="G1048" s="141" t="s">
        <v>133</v>
      </c>
      <c r="H1048" s="142">
        <v>2</v>
      </c>
      <c r="I1048" s="143">
        <v>2060</v>
      </c>
      <c r="J1048" s="143">
        <f t="shared" si="170"/>
        <v>4120</v>
      </c>
      <c r="K1048" s="140" t="s">
        <v>117</v>
      </c>
      <c r="L1048" s="144"/>
      <c r="M1048" s="145" t="s">
        <v>1</v>
      </c>
      <c r="N1048" s="146" t="s">
        <v>34</v>
      </c>
      <c r="O1048" s="131">
        <v>0</v>
      </c>
      <c r="P1048" s="131">
        <f t="shared" si="171"/>
        <v>0</v>
      </c>
      <c r="Q1048" s="131">
        <v>0</v>
      </c>
      <c r="R1048" s="131">
        <f t="shared" si="172"/>
        <v>0</v>
      </c>
      <c r="S1048" s="131">
        <v>0</v>
      </c>
      <c r="T1048" s="132">
        <f t="shared" si="173"/>
        <v>0</v>
      </c>
      <c r="AR1048" s="133" t="s">
        <v>623</v>
      </c>
      <c r="AT1048" s="133" t="s">
        <v>2422</v>
      </c>
      <c r="AU1048" s="133" t="s">
        <v>76</v>
      </c>
      <c r="AY1048" s="13" t="s">
        <v>112</v>
      </c>
      <c r="BE1048" s="134">
        <f t="shared" si="174"/>
        <v>4120</v>
      </c>
      <c r="BF1048" s="134">
        <f t="shared" si="175"/>
        <v>0</v>
      </c>
      <c r="BG1048" s="134">
        <f t="shared" si="176"/>
        <v>0</v>
      </c>
      <c r="BH1048" s="134">
        <f t="shared" si="177"/>
        <v>0</v>
      </c>
      <c r="BI1048" s="134">
        <f t="shared" si="178"/>
        <v>0</v>
      </c>
      <c r="BJ1048" s="13" t="s">
        <v>76</v>
      </c>
      <c r="BK1048" s="134">
        <f t="shared" si="179"/>
        <v>4120</v>
      </c>
      <c r="BL1048" s="13" t="s">
        <v>623</v>
      </c>
      <c r="BM1048" s="133" t="s">
        <v>3752</v>
      </c>
    </row>
    <row r="1049" spans="2:65" s="1" customFormat="1" ht="49.15" customHeight="1">
      <c r="B1049" s="122"/>
      <c r="C1049" s="138" t="s">
        <v>3753</v>
      </c>
      <c r="D1049" s="138" t="s">
        <v>2422</v>
      </c>
      <c r="E1049" s="139" t="s">
        <v>3754</v>
      </c>
      <c r="F1049" s="140" t="s">
        <v>3755</v>
      </c>
      <c r="G1049" s="141" t="s">
        <v>133</v>
      </c>
      <c r="H1049" s="142">
        <v>2</v>
      </c>
      <c r="I1049" s="143">
        <v>1800</v>
      </c>
      <c r="J1049" s="143">
        <f t="shared" si="170"/>
        <v>3600</v>
      </c>
      <c r="K1049" s="140" t="s">
        <v>117</v>
      </c>
      <c r="L1049" s="144"/>
      <c r="M1049" s="145" t="s">
        <v>1</v>
      </c>
      <c r="N1049" s="146" t="s">
        <v>34</v>
      </c>
      <c r="O1049" s="131">
        <v>0</v>
      </c>
      <c r="P1049" s="131">
        <f t="shared" si="171"/>
        <v>0</v>
      </c>
      <c r="Q1049" s="131">
        <v>0</v>
      </c>
      <c r="R1049" s="131">
        <f t="shared" si="172"/>
        <v>0</v>
      </c>
      <c r="S1049" s="131">
        <v>0</v>
      </c>
      <c r="T1049" s="132">
        <f t="shared" si="173"/>
        <v>0</v>
      </c>
      <c r="AR1049" s="133" t="s">
        <v>623</v>
      </c>
      <c r="AT1049" s="133" t="s">
        <v>2422</v>
      </c>
      <c r="AU1049" s="133" t="s">
        <v>76</v>
      </c>
      <c r="AY1049" s="13" t="s">
        <v>112</v>
      </c>
      <c r="BE1049" s="134">
        <f t="shared" si="174"/>
        <v>3600</v>
      </c>
      <c r="BF1049" s="134">
        <f t="shared" si="175"/>
        <v>0</v>
      </c>
      <c r="BG1049" s="134">
        <f t="shared" si="176"/>
        <v>0</v>
      </c>
      <c r="BH1049" s="134">
        <f t="shared" si="177"/>
        <v>0</v>
      </c>
      <c r="BI1049" s="134">
        <f t="shared" si="178"/>
        <v>0</v>
      </c>
      <c r="BJ1049" s="13" t="s">
        <v>76</v>
      </c>
      <c r="BK1049" s="134">
        <f t="shared" si="179"/>
        <v>3600</v>
      </c>
      <c r="BL1049" s="13" t="s">
        <v>623</v>
      </c>
      <c r="BM1049" s="133" t="s">
        <v>3756</v>
      </c>
    </row>
    <row r="1050" spans="2:65" s="1" customFormat="1" ht="49.15" customHeight="1">
      <c r="B1050" s="122"/>
      <c r="C1050" s="138" t="s">
        <v>3757</v>
      </c>
      <c r="D1050" s="138" t="s">
        <v>2422</v>
      </c>
      <c r="E1050" s="139" t="s">
        <v>3758</v>
      </c>
      <c r="F1050" s="140" t="s">
        <v>3759</v>
      </c>
      <c r="G1050" s="141" t="s">
        <v>133</v>
      </c>
      <c r="H1050" s="142">
        <v>2</v>
      </c>
      <c r="I1050" s="143">
        <v>2700</v>
      </c>
      <c r="J1050" s="143">
        <f t="shared" si="170"/>
        <v>5400</v>
      </c>
      <c r="K1050" s="140" t="s">
        <v>117</v>
      </c>
      <c r="L1050" s="144"/>
      <c r="M1050" s="145" t="s">
        <v>1</v>
      </c>
      <c r="N1050" s="146" t="s">
        <v>34</v>
      </c>
      <c r="O1050" s="131">
        <v>0</v>
      </c>
      <c r="P1050" s="131">
        <f t="shared" si="171"/>
        <v>0</v>
      </c>
      <c r="Q1050" s="131">
        <v>0</v>
      </c>
      <c r="R1050" s="131">
        <f t="shared" si="172"/>
        <v>0</v>
      </c>
      <c r="S1050" s="131">
        <v>0</v>
      </c>
      <c r="T1050" s="132">
        <f t="shared" si="173"/>
        <v>0</v>
      </c>
      <c r="AR1050" s="133" t="s">
        <v>623</v>
      </c>
      <c r="AT1050" s="133" t="s">
        <v>2422</v>
      </c>
      <c r="AU1050" s="133" t="s">
        <v>76</v>
      </c>
      <c r="AY1050" s="13" t="s">
        <v>112</v>
      </c>
      <c r="BE1050" s="134">
        <f t="shared" si="174"/>
        <v>5400</v>
      </c>
      <c r="BF1050" s="134">
        <f t="shared" si="175"/>
        <v>0</v>
      </c>
      <c r="BG1050" s="134">
        <f t="shared" si="176"/>
        <v>0</v>
      </c>
      <c r="BH1050" s="134">
        <f t="shared" si="177"/>
        <v>0</v>
      </c>
      <c r="BI1050" s="134">
        <f t="shared" si="178"/>
        <v>0</v>
      </c>
      <c r="BJ1050" s="13" t="s">
        <v>76</v>
      </c>
      <c r="BK1050" s="134">
        <f t="shared" si="179"/>
        <v>5400</v>
      </c>
      <c r="BL1050" s="13" t="s">
        <v>623</v>
      </c>
      <c r="BM1050" s="133" t="s">
        <v>3760</v>
      </c>
    </row>
    <row r="1051" spans="2:65" s="1" customFormat="1" ht="49.15" customHeight="1">
      <c r="B1051" s="122"/>
      <c r="C1051" s="138" t="s">
        <v>3761</v>
      </c>
      <c r="D1051" s="138" t="s">
        <v>2422</v>
      </c>
      <c r="E1051" s="139" t="s">
        <v>3762</v>
      </c>
      <c r="F1051" s="140" t="s">
        <v>3763</v>
      </c>
      <c r="G1051" s="141" t="s">
        <v>133</v>
      </c>
      <c r="H1051" s="142">
        <v>2</v>
      </c>
      <c r="I1051" s="143">
        <v>2530</v>
      </c>
      <c r="J1051" s="143">
        <f t="shared" si="170"/>
        <v>5060</v>
      </c>
      <c r="K1051" s="140" t="s">
        <v>117</v>
      </c>
      <c r="L1051" s="144"/>
      <c r="M1051" s="145" t="s">
        <v>1</v>
      </c>
      <c r="N1051" s="146" t="s">
        <v>34</v>
      </c>
      <c r="O1051" s="131">
        <v>0</v>
      </c>
      <c r="P1051" s="131">
        <f t="shared" si="171"/>
        <v>0</v>
      </c>
      <c r="Q1051" s="131">
        <v>0</v>
      </c>
      <c r="R1051" s="131">
        <f t="shared" si="172"/>
        <v>0</v>
      </c>
      <c r="S1051" s="131">
        <v>0</v>
      </c>
      <c r="T1051" s="132">
        <f t="shared" si="173"/>
        <v>0</v>
      </c>
      <c r="AR1051" s="133" t="s">
        <v>623</v>
      </c>
      <c r="AT1051" s="133" t="s">
        <v>2422</v>
      </c>
      <c r="AU1051" s="133" t="s">
        <v>76</v>
      </c>
      <c r="AY1051" s="13" t="s">
        <v>112</v>
      </c>
      <c r="BE1051" s="134">
        <f t="shared" si="174"/>
        <v>5060</v>
      </c>
      <c r="BF1051" s="134">
        <f t="shared" si="175"/>
        <v>0</v>
      </c>
      <c r="BG1051" s="134">
        <f t="shared" si="176"/>
        <v>0</v>
      </c>
      <c r="BH1051" s="134">
        <f t="shared" si="177"/>
        <v>0</v>
      </c>
      <c r="BI1051" s="134">
        <f t="shared" si="178"/>
        <v>0</v>
      </c>
      <c r="BJ1051" s="13" t="s">
        <v>76</v>
      </c>
      <c r="BK1051" s="134">
        <f t="shared" si="179"/>
        <v>5060</v>
      </c>
      <c r="BL1051" s="13" t="s">
        <v>623</v>
      </c>
      <c r="BM1051" s="133" t="s">
        <v>3764</v>
      </c>
    </row>
    <row r="1052" spans="2:65" s="1" customFormat="1" ht="49.15" customHeight="1">
      <c r="B1052" s="122"/>
      <c r="C1052" s="138" t="s">
        <v>3765</v>
      </c>
      <c r="D1052" s="138" t="s">
        <v>2422</v>
      </c>
      <c r="E1052" s="139" t="s">
        <v>3766</v>
      </c>
      <c r="F1052" s="140" t="s">
        <v>3767</v>
      </c>
      <c r="G1052" s="141" t="s">
        <v>133</v>
      </c>
      <c r="H1052" s="142">
        <v>2</v>
      </c>
      <c r="I1052" s="143">
        <v>2710</v>
      </c>
      <c r="J1052" s="143">
        <f t="shared" si="170"/>
        <v>5420</v>
      </c>
      <c r="K1052" s="140" t="s">
        <v>117</v>
      </c>
      <c r="L1052" s="144"/>
      <c r="M1052" s="145" t="s">
        <v>1</v>
      </c>
      <c r="N1052" s="146" t="s">
        <v>34</v>
      </c>
      <c r="O1052" s="131">
        <v>0</v>
      </c>
      <c r="P1052" s="131">
        <f t="shared" si="171"/>
        <v>0</v>
      </c>
      <c r="Q1052" s="131">
        <v>0</v>
      </c>
      <c r="R1052" s="131">
        <f t="shared" si="172"/>
        <v>0</v>
      </c>
      <c r="S1052" s="131">
        <v>0</v>
      </c>
      <c r="T1052" s="132">
        <f t="shared" si="173"/>
        <v>0</v>
      </c>
      <c r="AR1052" s="133" t="s">
        <v>623</v>
      </c>
      <c r="AT1052" s="133" t="s">
        <v>2422</v>
      </c>
      <c r="AU1052" s="133" t="s">
        <v>76</v>
      </c>
      <c r="AY1052" s="13" t="s">
        <v>112</v>
      </c>
      <c r="BE1052" s="134">
        <f t="shared" si="174"/>
        <v>5420</v>
      </c>
      <c r="BF1052" s="134">
        <f t="shared" si="175"/>
        <v>0</v>
      </c>
      <c r="BG1052" s="134">
        <f t="shared" si="176"/>
        <v>0</v>
      </c>
      <c r="BH1052" s="134">
        <f t="shared" si="177"/>
        <v>0</v>
      </c>
      <c r="BI1052" s="134">
        <f t="shared" si="178"/>
        <v>0</v>
      </c>
      <c r="BJ1052" s="13" t="s">
        <v>76</v>
      </c>
      <c r="BK1052" s="134">
        <f t="shared" si="179"/>
        <v>5420</v>
      </c>
      <c r="BL1052" s="13" t="s">
        <v>623</v>
      </c>
      <c r="BM1052" s="133" t="s">
        <v>3768</v>
      </c>
    </row>
    <row r="1053" spans="2:65" s="1" customFormat="1" ht="49.15" customHeight="1">
      <c r="B1053" s="122"/>
      <c r="C1053" s="138" t="s">
        <v>3769</v>
      </c>
      <c r="D1053" s="138" t="s">
        <v>2422</v>
      </c>
      <c r="E1053" s="139" t="s">
        <v>3770</v>
      </c>
      <c r="F1053" s="140" t="s">
        <v>3771</v>
      </c>
      <c r="G1053" s="141" t="s">
        <v>133</v>
      </c>
      <c r="H1053" s="142">
        <v>2</v>
      </c>
      <c r="I1053" s="143">
        <v>2310</v>
      </c>
      <c r="J1053" s="143">
        <f t="shared" si="170"/>
        <v>4620</v>
      </c>
      <c r="K1053" s="140" t="s">
        <v>117</v>
      </c>
      <c r="L1053" s="144"/>
      <c r="M1053" s="145" t="s">
        <v>1</v>
      </c>
      <c r="N1053" s="146" t="s">
        <v>34</v>
      </c>
      <c r="O1053" s="131">
        <v>0</v>
      </c>
      <c r="P1053" s="131">
        <f t="shared" si="171"/>
        <v>0</v>
      </c>
      <c r="Q1053" s="131">
        <v>0</v>
      </c>
      <c r="R1053" s="131">
        <f t="shared" si="172"/>
        <v>0</v>
      </c>
      <c r="S1053" s="131">
        <v>0</v>
      </c>
      <c r="T1053" s="132">
        <f t="shared" si="173"/>
        <v>0</v>
      </c>
      <c r="AR1053" s="133" t="s">
        <v>623</v>
      </c>
      <c r="AT1053" s="133" t="s">
        <v>2422</v>
      </c>
      <c r="AU1053" s="133" t="s">
        <v>76</v>
      </c>
      <c r="AY1053" s="13" t="s">
        <v>112</v>
      </c>
      <c r="BE1053" s="134">
        <f t="shared" si="174"/>
        <v>4620</v>
      </c>
      <c r="BF1053" s="134">
        <f t="shared" si="175"/>
        <v>0</v>
      </c>
      <c r="BG1053" s="134">
        <f t="shared" si="176"/>
        <v>0</v>
      </c>
      <c r="BH1053" s="134">
        <f t="shared" si="177"/>
        <v>0</v>
      </c>
      <c r="BI1053" s="134">
        <f t="shared" si="178"/>
        <v>0</v>
      </c>
      <c r="BJ1053" s="13" t="s">
        <v>76</v>
      </c>
      <c r="BK1053" s="134">
        <f t="shared" si="179"/>
        <v>4620</v>
      </c>
      <c r="BL1053" s="13" t="s">
        <v>623</v>
      </c>
      <c r="BM1053" s="133" t="s">
        <v>3772</v>
      </c>
    </row>
    <row r="1054" spans="2:65" s="1" customFormat="1" ht="49.15" customHeight="1">
      <c r="B1054" s="122"/>
      <c r="C1054" s="138" t="s">
        <v>3773</v>
      </c>
      <c r="D1054" s="138" t="s">
        <v>2422</v>
      </c>
      <c r="E1054" s="139" t="s">
        <v>3774</v>
      </c>
      <c r="F1054" s="140" t="s">
        <v>3775</v>
      </c>
      <c r="G1054" s="141" t="s">
        <v>133</v>
      </c>
      <c r="H1054" s="142">
        <v>2</v>
      </c>
      <c r="I1054" s="143">
        <v>3090</v>
      </c>
      <c r="J1054" s="143">
        <f t="shared" si="170"/>
        <v>6180</v>
      </c>
      <c r="K1054" s="140" t="s">
        <v>117</v>
      </c>
      <c r="L1054" s="144"/>
      <c r="M1054" s="145" t="s">
        <v>1</v>
      </c>
      <c r="N1054" s="146" t="s">
        <v>34</v>
      </c>
      <c r="O1054" s="131">
        <v>0</v>
      </c>
      <c r="P1054" s="131">
        <f t="shared" si="171"/>
        <v>0</v>
      </c>
      <c r="Q1054" s="131">
        <v>0</v>
      </c>
      <c r="R1054" s="131">
        <f t="shared" si="172"/>
        <v>0</v>
      </c>
      <c r="S1054" s="131">
        <v>0</v>
      </c>
      <c r="T1054" s="132">
        <f t="shared" si="173"/>
        <v>0</v>
      </c>
      <c r="AR1054" s="133" t="s">
        <v>623</v>
      </c>
      <c r="AT1054" s="133" t="s">
        <v>2422</v>
      </c>
      <c r="AU1054" s="133" t="s">
        <v>76</v>
      </c>
      <c r="AY1054" s="13" t="s">
        <v>112</v>
      </c>
      <c r="BE1054" s="134">
        <f t="shared" si="174"/>
        <v>6180</v>
      </c>
      <c r="BF1054" s="134">
        <f t="shared" si="175"/>
        <v>0</v>
      </c>
      <c r="BG1054" s="134">
        <f t="shared" si="176"/>
        <v>0</v>
      </c>
      <c r="BH1054" s="134">
        <f t="shared" si="177"/>
        <v>0</v>
      </c>
      <c r="BI1054" s="134">
        <f t="shared" si="178"/>
        <v>0</v>
      </c>
      <c r="BJ1054" s="13" t="s">
        <v>76</v>
      </c>
      <c r="BK1054" s="134">
        <f t="shared" si="179"/>
        <v>6180</v>
      </c>
      <c r="BL1054" s="13" t="s">
        <v>623</v>
      </c>
      <c r="BM1054" s="133" t="s">
        <v>3776</v>
      </c>
    </row>
    <row r="1055" spans="2:65" s="1" customFormat="1" ht="49.15" customHeight="1">
      <c r="B1055" s="122"/>
      <c r="C1055" s="138" t="s">
        <v>3777</v>
      </c>
      <c r="D1055" s="138" t="s">
        <v>2422</v>
      </c>
      <c r="E1055" s="139" t="s">
        <v>3778</v>
      </c>
      <c r="F1055" s="140" t="s">
        <v>3779</v>
      </c>
      <c r="G1055" s="141" t="s">
        <v>133</v>
      </c>
      <c r="H1055" s="142">
        <v>2</v>
      </c>
      <c r="I1055" s="143">
        <v>2770</v>
      </c>
      <c r="J1055" s="143">
        <f t="shared" ref="J1055:J1118" si="180">ROUND(I1055*H1055,2)</f>
        <v>5540</v>
      </c>
      <c r="K1055" s="140" t="s">
        <v>117</v>
      </c>
      <c r="L1055" s="144"/>
      <c r="M1055" s="145" t="s">
        <v>1</v>
      </c>
      <c r="N1055" s="146" t="s">
        <v>34</v>
      </c>
      <c r="O1055" s="131">
        <v>0</v>
      </c>
      <c r="P1055" s="131">
        <f t="shared" ref="P1055:P1118" si="181">O1055*H1055</f>
        <v>0</v>
      </c>
      <c r="Q1055" s="131">
        <v>0</v>
      </c>
      <c r="R1055" s="131">
        <f t="shared" ref="R1055:R1118" si="182">Q1055*H1055</f>
        <v>0</v>
      </c>
      <c r="S1055" s="131">
        <v>0</v>
      </c>
      <c r="T1055" s="132">
        <f t="shared" ref="T1055:T1118" si="183">S1055*H1055</f>
        <v>0</v>
      </c>
      <c r="AR1055" s="133" t="s">
        <v>623</v>
      </c>
      <c r="AT1055" s="133" t="s">
        <v>2422</v>
      </c>
      <c r="AU1055" s="133" t="s">
        <v>76</v>
      </c>
      <c r="AY1055" s="13" t="s">
        <v>112</v>
      </c>
      <c r="BE1055" s="134">
        <f t="shared" ref="BE1055:BE1118" si="184">IF(N1055="základní",J1055,0)</f>
        <v>5540</v>
      </c>
      <c r="BF1055" s="134">
        <f t="shared" ref="BF1055:BF1118" si="185">IF(N1055="snížená",J1055,0)</f>
        <v>0</v>
      </c>
      <c r="BG1055" s="134">
        <f t="shared" ref="BG1055:BG1118" si="186">IF(N1055="zákl. přenesená",J1055,0)</f>
        <v>0</v>
      </c>
      <c r="BH1055" s="134">
        <f t="shared" ref="BH1055:BH1118" si="187">IF(N1055="sníž. přenesená",J1055,0)</f>
        <v>0</v>
      </c>
      <c r="BI1055" s="134">
        <f t="shared" ref="BI1055:BI1118" si="188">IF(N1055="nulová",J1055,0)</f>
        <v>0</v>
      </c>
      <c r="BJ1055" s="13" t="s">
        <v>76</v>
      </c>
      <c r="BK1055" s="134">
        <f t="shared" ref="BK1055:BK1118" si="189">ROUND(I1055*H1055,2)</f>
        <v>5540</v>
      </c>
      <c r="BL1055" s="13" t="s">
        <v>623</v>
      </c>
      <c r="BM1055" s="133" t="s">
        <v>3780</v>
      </c>
    </row>
    <row r="1056" spans="2:65" s="1" customFormat="1" ht="55.5" customHeight="1">
      <c r="B1056" s="122"/>
      <c r="C1056" s="138" t="s">
        <v>3781</v>
      </c>
      <c r="D1056" s="138" t="s">
        <v>2422</v>
      </c>
      <c r="E1056" s="139" t="s">
        <v>3782</v>
      </c>
      <c r="F1056" s="140" t="s">
        <v>3783</v>
      </c>
      <c r="G1056" s="141" t="s">
        <v>133</v>
      </c>
      <c r="H1056" s="142">
        <v>2</v>
      </c>
      <c r="I1056" s="143">
        <v>26200</v>
      </c>
      <c r="J1056" s="143">
        <f t="shared" si="180"/>
        <v>52400</v>
      </c>
      <c r="K1056" s="140" t="s">
        <v>117</v>
      </c>
      <c r="L1056" s="144"/>
      <c r="M1056" s="145" t="s">
        <v>1</v>
      </c>
      <c r="N1056" s="146" t="s">
        <v>34</v>
      </c>
      <c r="O1056" s="131">
        <v>0</v>
      </c>
      <c r="P1056" s="131">
        <f t="shared" si="181"/>
        <v>0</v>
      </c>
      <c r="Q1056" s="131">
        <v>0</v>
      </c>
      <c r="R1056" s="131">
        <f t="shared" si="182"/>
        <v>0</v>
      </c>
      <c r="S1056" s="131">
        <v>0</v>
      </c>
      <c r="T1056" s="132">
        <f t="shared" si="183"/>
        <v>0</v>
      </c>
      <c r="AR1056" s="133" t="s">
        <v>623</v>
      </c>
      <c r="AT1056" s="133" t="s">
        <v>2422</v>
      </c>
      <c r="AU1056" s="133" t="s">
        <v>76</v>
      </c>
      <c r="AY1056" s="13" t="s">
        <v>112</v>
      </c>
      <c r="BE1056" s="134">
        <f t="shared" si="184"/>
        <v>52400</v>
      </c>
      <c r="BF1056" s="134">
        <f t="shared" si="185"/>
        <v>0</v>
      </c>
      <c r="BG1056" s="134">
        <f t="shared" si="186"/>
        <v>0</v>
      </c>
      <c r="BH1056" s="134">
        <f t="shared" si="187"/>
        <v>0</v>
      </c>
      <c r="BI1056" s="134">
        <f t="shared" si="188"/>
        <v>0</v>
      </c>
      <c r="BJ1056" s="13" t="s">
        <v>76</v>
      </c>
      <c r="BK1056" s="134">
        <f t="shared" si="189"/>
        <v>52400</v>
      </c>
      <c r="BL1056" s="13" t="s">
        <v>623</v>
      </c>
      <c r="BM1056" s="133" t="s">
        <v>3784</v>
      </c>
    </row>
    <row r="1057" spans="2:65" s="1" customFormat="1" ht="55.5" customHeight="1">
      <c r="B1057" s="122"/>
      <c r="C1057" s="138" t="s">
        <v>3785</v>
      </c>
      <c r="D1057" s="138" t="s">
        <v>2422</v>
      </c>
      <c r="E1057" s="139" t="s">
        <v>3786</v>
      </c>
      <c r="F1057" s="140" t="s">
        <v>3787</v>
      </c>
      <c r="G1057" s="141" t="s">
        <v>133</v>
      </c>
      <c r="H1057" s="142">
        <v>2</v>
      </c>
      <c r="I1057" s="143">
        <v>32400</v>
      </c>
      <c r="J1057" s="143">
        <f t="shared" si="180"/>
        <v>64800</v>
      </c>
      <c r="K1057" s="140" t="s">
        <v>117</v>
      </c>
      <c r="L1057" s="144"/>
      <c r="M1057" s="145" t="s">
        <v>1</v>
      </c>
      <c r="N1057" s="146" t="s">
        <v>34</v>
      </c>
      <c r="O1057" s="131">
        <v>0</v>
      </c>
      <c r="P1057" s="131">
        <f t="shared" si="181"/>
        <v>0</v>
      </c>
      <c r="Q1057" s="131">
        <v>0</v>
      </c>
      <c r="R1057" s="131">
        <f t="shared" si="182"/>
        <v>0</v>
      </c>
      <c r="S1057" s="131">
        <v>0</v>
      </c>
      <c r="T1057" s="132">
        <f t="shared" si="183"/>
        <v>0</v>
      </c>
      <c r="AR1057" s="133" t="s">
        <v>623</v>
      </c>
      <c r="AT1057" s="133" t="s">
        <v>2422</v>
      </c>
      <c r="AU1057" s="133" t="s">
        <v>76</v>
      </c>
      <c r="AY1057" s="13" t="s">
        <v>112</v>
      </c>
      <c r="BE1057" s="134">
        <f t="shared" si="184"/>
        <v>64800</v>
      </c>
      <c r="BF1057" s="134">
        <f t="shared" si="185"/>
        <v>0</v>
      </c>
      <c r="BG1057" s="134">
        <f t="shared" si="186"/>
        <v>0</v>
      </c>
      <c r="BH1057" s="134">
        <f t="shared" si="187"/>
        <v>0</v>
      </c>
      <c r="BI1057" s="134">
        <f t="shared" si="188"/>
        <v>0</v>
      </c>
      <c r="BJ1057" s="13" t="s">
        <v>76</v>
      </c>
      <c r="BK1057" s="134">
        <f t="shared" si="189"/>
        <v>64800</v>
      </c>
      <c r="BL1057" s="13" t="s">
        <v>623</v>
      </c>
      <c r="BM1057" s="133" t="s">
        <v>3788</v>
      </c>
    </row>
    <row r="1058" spans="2:65" s="1" customFormat="1" ht="55.5" customHeight="1">
      <c r="B1058" s="122"/>
      <c r="C1058" s="138" t="s">
        <v>3789</v>
      </c>
      <c r="D1058" s="138" t="s">
        <v>2422</v>
      </c>
      <c r="E1058" s="139" t="s">
        <v>3790</v>
      </c>
      <c r="F1058" s="140" t="s">
        <v>3791</v>
      </c>
      <c r="G1058" s="141" t="s">
        <v>133</v>
      </c>
      <c r="H1058" s="142">
        <v>2</v>
      </c>
      <c r="I1058" s="143">
        <v>6520</v>
      </c>
      <c r="J1058" s="143">
        <f t="shared" si="180"/>
        <v>13040</v>
      </c>
      <c r="K1058" s="140" t="s">
        <v>117</v>
      </c>
      <c r="L1058" s="144"/>
      <c r="M1058" s="145" t="s">
        <v>1</v>
      </c>
      <c r="N1058" s="146" t="s">
        <v>34</v>
      </c>
      <c r="O1058" s="131">
        <v>0</v>
      </c>
      <c r="P1058" s="131">
        <f t="shared" si="181"/>
        <v>0</v>
      </c>
      <c r="Q1058" s="131">
        <v>0</v>
      </c>
      <c r="R1058" s="131">
        <f t="shared" si="182"/>
        <v>0</v>
      </c>
      <c r="S1058" s="131">
        <v>0</v>
      </c>
      <c r="T1058" s="132">
        <f t="shared" si="183"/>
        <v>0</v>
      </c>
      <c r="AR1058" s="133" t="s">
        <v>623</v>
      </c>
      <c r="AT1058" s="133" t="s">
        <v>2422</v>
      </c>
      <c r="AU1058" s="133" t="s">
        <v>76</v>
      </c>
      <c r="AY1058" s="13" t="s">
        <v>112</v>
      </c>
      <c r="BE1058" s="134">
        <f t="shared" si="184"/>
        <v>13040</v>
      </c>
      <c r="BF1058" s="134">
        <f t="shared" si="185"/>
        <v>0</v>
      </c>
      <c r="BG1058" s="134">
        <f t="shared" si="186"/>
        <v>0</v>
      </c>
      <c r="BH1058" s="134">
        <f t="shared" si="187"/>
        <v>0</v>
      </c>
      <c r="BI1058" s="134">
        <f t="shared" si="188"/>
        <v>0</v>
      </c>
      <c r="BJ1058" s="13" t="s">
        <v>76</v>
      </c>
      <c r="BK1058" s="134">
        <f t="shared" si="189"/>
        <v>13040</v>
      </c>
      <c r="BL1058" s="13" t="s">
        <v>623</v>
      </c>
      <c r="BM1058" s="133" t="s">
        <v>3792</v>
      </c>
    </row>
    <row r="1059" spans="2:65" s="1" customFormat="1" ht="44.25" customHeight="1">
      <c r="B1059" s="122"/>
      <c r="C1059" s="138" t="s">
        <v>3793</v>
      </c>
      <c r="D1059" s="138" t="s">
        <v>2422</v>
      </c>
      <c r="E1059" s="139" t="s">
        <v>3794</v>
      </c>
      <c r="F1059" s="140" t="s">
        <v>3795</v>
      </c>
      <c r="G1059" s="141" t="s">
        <v>133</v>
      </c>
      <c r="H1059" s="142">
        <v>2</v>
      </c>
      <c r="I1059" s="143">
        <v>5550</v>
      </c>
      <c r="J1059" s="143">
        <f t="shared" si="180"/>
        <v>11100</v>
      </c>
      <c r="K1059" s="140" t="s">
        <v>117</v>
      </c>
      <c r="L1059" s="144"/>
      <c r="M1059" s="145" t="s">
        <v>1</v>
      </c>
      <c r="N1059" s="146" t="s">
        <v>34</v>
      </c>
      <c r="O1059" s="131">
        <v>0</v>
      </c>
      <c r="P1059" s="131">
        <f t="shared" si="181"/>
        <v>0</v>
      </c>
      <c r="Q1059" s="131">
        <v>0</v>
      </c>
      <c r="R1059" s="131">
        <f t="shared" si="182"/>
        <v>0</v>
      </c>
      <c r="S1059" s="131">
        <v>0</v>
      </c>
      <c r="T1059" s="132">
        <f t="shared" si="183"/>
        <v>0</v>
      </c>
      <c r="AR1059" s="133" t="s">
        <v>623</v>
      </c>
      <c r="AT1059" s="133" t="s">
        <v>2422</v>
      </c>
      <c r="AU1059" s="133" t="s">
        <v>76</v>
      </c>
      <c r="AY1059" s="13" t="s">
        <v>112</v>
      </c>
      <c r="BE1059" s="134">
        <f t="shared" si="184"/>
        <v>11100</v>
      </c>
      <c r="BF1059" s="134">
        <f t="shared" si="185"/>
        <v>0</v>
      </c>
      <c r="BG1059" s="134">
        <f t="shared" si="186"/>
        <v>0</v>
      </c>
      <c r="BH1059" s="134">
        <f t="shared" si="187"/>
        <v>0</v>
      </c>
      <c r="BI1059" s="134">
        <f t="shared" si="188"/>
        <v>0</v>
      </c>
      <c r="BJ1059" s="13" t="s">
        <v>76</v>
      </c>
      <c r="BK1059" s="134">
        <f t="shared" si="189"/>
        <v>11100</v>
      </c>
      <c r="BL1059" s="13" t="s">
        <v>623</v>
      </c>
      <c r="BM1059" s="133" t="s">
        <v>3796</v>
      </c>
    </row>
    <row r="1060" spans="2:65" s="1" customFormat="1" ht="49.15" customHeight="1">
      <c r="B1060" s="122"/>
      <c r="C1060" s="138" t="s">
        <v>3797</v>
      </c>
      <c r="D1060" s="138" t="s">
        <v>2422</v>
      </c>
      <c r="E1060" s="139" t="s">
        <v>3798</v>
      </c>
      <c r="F1060" s="140" t="s">
        <v>3799</v>
      </c>
      <c r="G1060" s="141" t="s">
        <v>133</v>
      </c>
      <c r="H1060" s="142">
        <v>2</v>
      </c>
      <c r="I1060" s="143">
        <v>6740</v>
      </c>
      <c r="J1060" s="143">
        <f t="shared" si="180"/>
        <v>13480</v>
      </c>
      <c r="K1060" s="140" t="s">
        <v>117</v>
      </c>
      <c r="L1060" s="144"/>
      <c r="M1060" s="145" t="s">
        <v>1</v>
      </c>
      <c r="N1060" s="146" t="s">
        <v>34</v>
      </c>
      <c r="O1060" s="131">
        <v>0</v>
      </c>
      <c r="P1060" s="131">
        <f t="shared" si="181"/>
        <v>0</v>
      </c>
      <c r="Q1060" s="131">
        <v>0</v>
      </c>
      <c r="R1060" s="131">
        <f t="shared" si="182"/>
        <v>0</v>
      </c>
      <c r="S1060" s="131">
        <v>0</v>
      </c>
      <c r="T1060" s="132">
        <f t="shared" si="183"/>
        <v>0</v>
      </c>
      <c r="AR1060" s="133" t="s">
        <v>623</v>
      </c>
      <c r="AT1060" s="133" t="s">
        <v>2422</v>
      </c>
      <c r="AU1060" s="133" t="s">
        <v>76</v>
      </c>
      <c r="AY1060" s="13" t="s">
        <v>112</v>
      </c>
      <c r="BE1060" s="134">
        <f t="shared" si="184"/>
        <v>13480</v>
      </c>
      <c r="BF1060" s="134">
        <f t="shared" si="185"/>
        <v>0</v>
      </c>
      <c r="BG1060" s="134">
        <f t="shared" si="186"/>
        <v>0</v>
      </c>
      <c r="BH1060" s="134">
        <f t="shared" si="187"/>
        <v>0</v>
      </c>
      <c r="BI1060" s="134">
        <f t="shared" si="188"/>
        <v>0</v>
      </c>
      <c r="BJ1060" s="13" t="s">
        <v>76</v>
      </c>
      <c r="BK1060" s="134">
        <f t="shared" si="189"/>
        <v>13480</v>
      </c>
      <c r="BL1060" s="13" t="s">
        <v>623</v>
      </c>
      <c r="BM1060" s="133" t="s">
        <v>3800</v>
      </c>
    </row>
    <row r="1061" spans="2:65" s="1" customFormat="1" ht="49.15" customHeight="1">
      <c r="B1061" s="122"/>
      <c r="C1061" s="138" t="s">
        <v>3801</v>
      </c>
      <c r="D1061" s="138" t="s">
        <v>2422</v>
      </c>
      <c r="E1061" s="139" t="s">
        <v>3802</v>
      </c>
      <c r="F1061" s="140" t="s">
        <v>3803</v>
      </c>
      <c r="G1061" s="141" t="s">
        <v>133</v>
      </c>
      <c r="H1061" s="142">
        <v>2</v>
      </c>
      <c r="I1061" s="143">
        <v>8560</v>
      </c>
      <c r="J1061" s="143">
        <f t="shared" si="180"/>
        <v>17120</v>
      </c>
      <c r="K1061" s="140" t="s">
        <v>117</v>
      </c>
      <c r="L1061" s="144"/>
      <c r="M1061" s="145" t="s">
        <v>1</v>
      </c>
      <c r="N1061" s="146" t="s">
        <v>34</v>
      </c>
      <c r="O1061" s="131">
        <v>0</v>
      </c>
      <c r="P1061" s="131">
        <f t="shared" si="181"/>
        <v>0</v>
      </c>
      <c r="Q1061" s="131">
        <v>0</v>
      </c>
      <c r="R1061" s="131">
        <f t="shared" si="182"/>
        <v>0</v>
      </c>
      <c r="S1061" s="131">
        <v>0</v>
      </c>
      <c r="T1061" s="132">
        <f t="shared" si="183"/>
        <v>0</v>
      </c>
      <c r="AR1061" s="133" t="s">
        <v>623</v>
      </c>
      <c r="AT1061" s="133" t="s">
        <v>2422</v>
      </c>
      <c r="AU1061" s="133" t="s">
        <v>76</v>
      </c>
      <c r="AY1061" s="13" t="s">
        <v>112</v>
      </c>
      <c r="BE1061" s="134">
        <f t="shared" si="184"/>
        <v>17120</v>
      </c>
      <c r="BF1061" s="134">
        <f t="shared" si="185"/>
        <v>0</v>
      </c>
      <c r="BG1061" s="134">
        <f t="shared" si="186"/>
        <v>0</v>
      </c>
      <c r="BH1061" s="134">
        <f t="shared" si="187"/>
        <v>0</v>
      </c>
      <c r="BI1061" s="134">
        <f t="shared" si="188"/>
        <v>0</v>
      </c>
      <c r="BJ1061" s="13" t="s">
        <v>76</v>
      </c>
      <c r="BK1061" s="134">
        <f t="shared" si="189"/>
        <v>17120</v>
      </c>
      <c r="BL1061" s="13" t="s">
        <v>623</v>
      </c>
      <c r="BM1061" s="133" t="s">
        <v>3804</v>
      </c>
    </row>
    <row r="1062" spans="2:65" s="1" customFormat="1" ht="55.5" customHeight="1">
      <c r="B1062" s="122"/>
      <c r="C1062" s="138" t="s">
        <v>3805</v>
      </c>
      <c r="D1062" s="138" t="s">
        <v>2422</v>
      </c>
      <c r="E1062" s="139" t="s">
        <v>3806</v>
      </c>
      <c r="F1062" s="140" t="s">
        <v>3807</v>
      </c>
      <c r="G1062" s="141" t="s">
        <v>133</v>
      </c>
      <c r="H1062" s="142">
        <v>2</v>
      </c>
      <c r="I1062" s="143">
        <v>10100</v>
      </c>
      <c r="J1062" s="143">
        <f t="shared" si="180"/>
        <v>20200</v>
      </c>
      <c r="K1062" s="140" t="s">
        <v>117</v>
      </c>
      <c r="L1062" s="144"/>
      <c r="M1062" s="145" t="s">
        <v>1</v>
      </c>
      <c r="N1062" s="146" t="s">
        <v>34</v>
      </c>
      <c r="O1062" s="131">
        <v>0</v>
      </c>
      <c r="P1062" s="131">
        <f t="shared" si="181"/>
        <v>0</v>
      </c>
      <c r="Q1062" s="131">
        <v>0</v>
      </c>
      <c r="R1062" s="131">
        <f t="shared" si="182"/>
        <v>0</v>
      </c>
      <c r="S1062" s="131">
        <v>0</v>
      </c>
      <c r="T1062" s="132">
        <f t="shared" si="183"/>
        <v>0</v>
      </c>
      <c r="AR1062" s="133" t="s">
        <v>623</v>
      </c>
      <c r="AT1062" s="133" t="s">
        <v>2422</v>
      </c>
      <c r="AU1062" s="133" t="s">
        <v>76</v>
      </c>
      <c r="AY1062" s="13" t="s">
        <v>112</v>
      </c>
      <c r="BE1062" s="134">
        <f t="shared" si="184"/>
        <v>20200</v>
      </c>
      <c r="BF1062" s="134">
        <f t="shared" si="185"/>
        <v>0</v>
      </c>
      <c r="BG1062" s="134">
        <f t="shared" si="186"/>
        <v>0</v>
      </c>
      <c r="BH1062" s="134">
        <f t="shared" si="187"/>
        <v>0</v>
      </c>
      <c r="BI1062" s="134">
        <f t="shared" si="188"/>
        <v>0</v>
      </c>
      <c r="BJ1062" s="13" t="s">
        <v>76</v>
      </c>
      <c r="BK1062" s="134">
        <f t="shared" si="189"/>
        <v>20200</v>
      </c>
      <c r="BL1062" s="13" t="s">
        <v>623</v>
      </c>
      <c r="BM1062" s="133" t="s">
        <v>3808</v>
      </c>
    </row>
    <row r="1063" spans="2:65" s="1" customFormat="1" ht="55.5" customHeight="1">
      <c r="B1063" s="122"/>
      <c r="C1063" s="138" t="s">
        <v>3809</v>
      </c>
      <c r="D1063" s="138" t="s">
        <v>2422</v>
      </c>
      <c r="E1063" s="139" t="s">
        <v>3810</v>
      </c>
      <c r="F1063" s="140" t="s">
        <v>3811</v>
      </c>
      <c r="G1063" s="141" t="s">
        <v>133</v>
      </c>
      <c r="H1063" s="142">
        <v>2</v>
      </c>
      <c r="I1063" s="143">
        <v>5460</v>
      </c>
      <c r="J1063" s="143">
        <f t="shared" si="180"/>
        <v>10920</v>
      </c>
      <c r="K1063" s="140" t="s">
        <v>117</v>
      </c>
      <c r="L1063" s="144"/>
      <c r="M1063" s="145" t="s">
        <v>1</v>
      </c>
      <c r="N1063" s="146" t="s">
        <v>34</v>
      </c>
      <c r="O1063" s="131">
        <v>0</v>
      </c>
      <c r="P1063" s="131">
        <f t="shared" si="181"/>
        <v>0</v>
      </c>
      <c r="Q1063" s="131">
        <v>0</v>
      </c>
      <c r="R1063" s="131">
        <f t="shared" si="182"/>
        <v>0</v>
      </c>
      <c r="S1063" s="131">
        <v>0</v>
      </c>
      <c r="T1063" s="132">
        <f t="shared" si="183"/>
        <v>0</v>
      </c>
      <c r="AR1063" s="133" t="s">
        <v>623</v>
      </c>
      <c r="AT1063" s="133" t="s">
        <v>2422</v>
      </c>
      <c r="AU1063" s="133" t="s">
        <v>76</v>
      </c>
      <c r="AY1063" s="13" t="s">
        <v>112</v>
      </c>
      <c r="BE1063" s="134">
        <f t="shared" si="184"/>
        <v>10920</v>
      </c>
      <c r="BF1063" s="134">
        <f t="shared" si="185"/>
        <v>0</v>
      </c>
      <c r="BG1063" s="134">
        <f t="shared" si="186"/>
        <v>0</v>
      </c>
      <c r="BH1063" s="134">
        <f t="shared" si="187"/>
        <v>0</v>
      </c>
      <c r="BI1063" s="134">
        <f t="shared" si="188"/>
        <v>0</v>
      </c>
      <c r="BJ1063" s="13" t="s">
        <v>76</v>
      </c>
      <c r="BK1063" s="134">
        <f t="shared" si="189"/>
        <v>10920</v>
      </c>
      <c r="BL1063" s="13" t="s">
        <v>623</v>
      </c>
      <c r="BM1063" s="133" t="s">
        <v>3812</v>
      </c>
    </row>
    <row r="1064" spans="2:65" s="1" customFormat="1" ht="44.25" customHeight="1">
      <c r="B1064" s="122"/>
      <c r="C1064" s="138" t="s">
        <v>3813</v>
      </c>
      <c r="D1064" s="138" t="s">
        <v>2422</v>
      </c>
      <c r="E1064" s="139" t="s">
        <v>3814</v>
      </c>
      <c r="F1064" s="140" t="s">
        <v>3815</v>
      </c>
      <c r="G1064" s="141" t="s">
        <v>133</v>
      </c>
      <c r="H1064" s="142">
        <v>2</v>
      </c>
      <c r="I1064" s="143">
        <v>6660</v>
      </c>
      <c r="J1064" s="143">
        <f t="shared" si="180"/>
        <v>13320</v>
      </c>
      <c r="K1064" s="140" t="s">
        <v>117</v>
      </c>
      <c r="L1064" s="144"/>
      <c r="M1064" s="145" t="s">
        <v>1</v>
      </c>
      <c r="N1064" s="146" t="s">
        <v>34</v>
      </c>
      <c r="O1064" s="131">
        <v>0</v>
      </c>
      <c r="P1064" s="131">
        <f t="shared" si="181"/>
        <v>0</v>
      </c>
      <c r="Q1064" s="131">
        <v>0</v>
      </c>
      <c r="R1064" s="131">
        <f t="shared" si="182"/>
        <v>0</v>
      </c>
      <c r="S1064" s="131">
        <v>0</v>
      </c>
      <c r="T1064" s="132">
        <f t="shared" si="183"/>
        <v>0</v>
      </c>
      <c r="AR1064" s="133" t="s">
        <v>623</v>
      </c>
      <c r="AT1064" s="133" t="s">
        <v>2422</v>
      </c>
      <c r="AU1064" s="133" t="s">
        <v>76</v>
      </c>
      <c r="AY1064" s="13" t="s">
        <v>112</v>
      </c>
      <c r="BE1064" s="134">
        <f t="shared" si="184"/>
        <v>13320</v>
      </c>
      <c r="BF1064" s="134">
        <f t="shared" si="185"/>
        <v>0</v>
      </c>
      <c r="BG1064" s="134">
        <f t="shared" si="186"/>
        <v>0</v>
      </c>
      <c r="BH1064" s="134">
        <f t="shared" si="187"/>
        <v>0</v>
      </c>
      <c r="BI1064" s="134">
        <f t="shared" si="188"/>
        <v>0</v>
      </c>
      <c r="BJ1064" s="13" t="s">
        <v>76</v>
      </c>
      <c r="BK1064" s="134">
        <f t="shared" si="189"/>
        <v>13320</v>
      </c>
      <c r="BL1064" s="13" t="s">
        <v>623</v>
      </c>
      <c r="BM1064" s="133" t="s">
        <v>3816</v>
      </c>
    </row>
    <row r="1065" spans="2:65" s="1" customFormat="1" ht="37.9" customHeight="1">
      <c r="B1065" s="122"/>
      <c r="C1065" s="138" t="s">
        <v>3817</v>
      </c>
      <c r="D1065" s="138" t="s">
        <v>2422</v>
      </c>
      <c r="E1065" s="139" t="s">
        <v>3818</v>
      </c>
      <c r="F1065" s="140" t="s">
        <v>3819</v>
      </c>
      <c r="G1065" s="141" t="s">
        <v>133</v>
      </c>
      <c r="H1065" s="142">
        <v>2</v>
      </c>
      <c r="I1065" s="143">
        <v>663</v>
      </c>
      <c r="J1065" s="143">
        <f t="shared" si="180"/>
        <v>1326</v>
      </c>
      <c r="K1065" s="140" t="s">
        <v>117</v>
      </c>
      <c r="L1065" s="144"/>
      <c r="M1065" s="145" t="s">
        <v>1</v>
      </c>
      <c r="N1065" s="146" t="s">
        <v>34</v>
      </c>
      <c r="O1065" s="131">
        <v>0</v>
      </c>
      <c r="P1065" s="131">
        <f t="shared" si="181"/>
        <v>0</v>
      </c>
      <c r="Q1065" s="131">
        <v>0</v>
      </c>
      <c r="R1065" s="131">
        <f t="shared" si="182"/>
        <v>0</v>
      </c>
      <c r="S1065" s="131">
        <v>0</v>
      </c>
      <c r="T1065" s="132">
        <f t="shared" si="183"/>
        <v>0</v>
      </c>
      <c r="AR1065" s="133" t="s">
        <v>623</v>
      </c>
      <c r="AT1065" s="133" t="s">
        <v>2422</v>
      </c>
      <c r="AU1065" s="133" t="s">
        <v>76</v>
      </c>
      <c r="AY1065" s="13" t="s">
        <v>112</v>
      </c>
      <c r="BE1065" s="134">
        <f t="shared" si="184"/>
        <v>1326</v>
      </c>
      <c r="BF1065" s="134">
        <f t="shared" si="185"/>
        <v>0</v>
      </c>
      <c r="BG1065" s="134">
        <f t="shared" si="186"/>
        <v>0</v>
      </c>
      <c r="BH1065" s="134">
        <f t="shared" si="187"/>
        <v>0</v>
      </c>
      <c r="BI1065" s="134">
        <f t="shared" si="188"/>
        <v>0</v>
      </c>
      <c r="BJ1065" s="13" t="s">
        <v>76</v>
      </c>
      <c r="BK1065" s="134">
        <f t="shared" si="189"/>
        <v>1326</v>
      </c>
      <c r="BL1065" s="13" t="s">
        <v>623</v>
      </c>
      <c r="BM1065" s="133" t="s">
        <v>3820</v>
      </c>
    </row>
    <row r="1066" spans="2:65" s="1" customFormat="1" ht="37.9" customHeight="1">
      <c r="B1066" s="122"/>
      <c r="C1066" s="138" t="s">
        <v>3821</v>
      </c>
      <c r="D1066" s="138" t="s">
        <v>2422</v>
      </c>
      <c r="E1066" s="139" t="s">
        <v>3822</v>
      </c>
      <c r="F1066" s="140" t="s">
        <v>3823</v>
      </c>
      <c r="G1066" s="141" t="s">
        <v>133</v>
      </c>
      <c r="H1066" s="142">
        <v>2</v>
      </c>
      <c r="I1066" s="143">
        <v>922</v>
      </c>
      <c r="J1066" s="143">
        <f t="shared" si="180"/>
        <v>1844</v>
      </c>
      <c r="K1066" s="140" t="s">
        <v>117</v>
      </c>
      <c r="L1066" s="144"/>
      <c r="M1066" s="145" t="s">
        <v>1</v>
      </c>
      <c r="N1066" s="146" t="s">
        <v>34</v>
      </c>
      <c r="O1066" s="131">
        <v>0</v>
      </c>
      <c r="P1066" s="131">
        <f t="shared" si="181"/>
        <v>0</v>
      </c>
      <c r="Q1066" s="131">
        <v>0</v>
      </c>
      <c r="R1066" s="131">
        <f t="shared" si="182"/>
        <v>0</v>
      </c>
      <c r="S1066" s="131">
        <v>0</v>
      </c>
      <c r="T1066" s="132">
        <f t="shared" si="183"/>
        <v>0</v>
      </c>
      <c r="AR1066" s="133" t="s">
        <v>623</v>
      </c>
      <c r="AT1066" s="133" t="s">
        <v>2422</v>
      </c>
      <c r="AU1066" s="133" t="s">
        <v>76</v>
      </c>
      <c r="AY1066" s="13" t="s">
        <v>112</v>
      </c>
      <c r="BE1066" s="134">
        <f t="shared" si="184"/>
        <v>1844</v>
      </c>
      <c r="BF1066" s="134">
        <f t="shared" si="185"/>
        <v>0</v>
      </c>
      <c r="BG1066" s="134">
        <f t="shared" si="186"/>
        <v>0</v>
      </c>
      <c r="BH1066" s="134">
        <f t="shared" si="187"/>
        <v>0</v>
      </c>
      <c r="BI1066" s="134">
        <f t="shared" si="188"/>
        <v>0</v>
      </c>
      <c r="BJ1066" s="13" t="s">
        <v>76</v>
      </c>
      <c r="BK1066" s="134">
        <f t="shared" si="189"/>
        <v>1844</v>
      </c>
      <c r="BL1066" s="13" t="s">
        <v>623</v>
      </c>
      <c r="BM1066" s="133" t="s">
        <v>3824</v>
      </c>
    </row>
    <row r="1067" spans="2:65" s="1" customFormat="1" ht="37.9" customHeight="1">
      <c r="B1067" s="122"/>
      <c r="C1067" s="138" t="s">
        <v>3825</v>
      </c>
      <c r="D1067" s="138" t="s">
        <v>2422</v>
      </c>
      <c r="E1067" s="139" t="s">
        <v>3826</v>
      </c>
      <c r="F1067" s="140" t="s">
        <v>3827</v>
      </c>
      <c r="G1067" s="141" t="s">
        <v>133</v>
      </c>
      <c r="H1067" s="142">
        <v>2</v>
      </c>
      <c r="I1067" s="143">
        <v>1060</v>
      </c>
      <c r="J1067" s="143">
        <f t="shared" si="180"/>
        <v>2120</v>
      </c>
      <c r="K1067" s="140" t="s">
        <v>117</v>
      </c>
      <c r="L1067" s="144"/>
      <c r="M1067" s="145" t="s">
        <v>1</v>
      </c>
      <c r="N1067" s="146" t="s">
        <v>34</v>
      </c>
      <c r="O1067" s="131">
        <v>0</v>
      </c>
      <c r="P1067" s="131">
        <f t="shared" si="181"/>
        <v>0</v>
      </c>
      <c r="Q1067" s="131">
        <v>0</v>
      </c>
      <c r="R1067" s="131">
        <f t="shared" si="182"/>
        <v>0</v>
      </c>
      <c r="S1067" s="131">
        <v>0</v>
      </c>
      <c r="T1067" s="132">
        <f t="shared" si="183"/>
        <v>0</v>
      </c>
      <c r="AR1067" s="133" t="s">
        <v>623</v>
      </c>
      <c r="AT1067" s="133" t="s">
        <v>2422</v>
      </c>
      <c r="AU1067" s="133" t="s">
        <v>76</v>
      </c>
      <c r="AY1067" s="13" t="s">
        <v>112</v>
      </c>
      <c r="BE1067" s="134">
        <f t="shared" si="184"/>
        <v>2120</v>
      </c>
      <c r="BF1067" s="134">
        <f t="shared" si="185"/>
        <v>0</v>
      </c>
      <c r="BG1067" s="134">
        <f t="shared" si="186"/>
        <v>0</v>
      </c>
      <c r="BH1067" s="134">
        <f t="shared" si="187"/>
        <v>0</v>
      </c>
      <c r="BI1067" s="134">
        <f t="shared" si="188"/>
        <v>0</v>
      </c>
      <c r="BJ1067" s="13" t="s">
        <v>76</v>
      </c>
      <c r="BK1067" s="134">
        <f t="shared" si="189"/>
        <v>2120</v>
      </c>
      <c r="BL1067" s="13" t="s">
        <v>623</v>
      </c>
      <c r="BM1067" s="133" t="s">
        <v>3828</v>
      </c>
    </row>
    <row r="1068" spans="2:65" s="1" customFormat="1" ht="37.9" customHeight="1">
      <c r="B1068" s="122"/>
      <c r="C1068" s="138" t="s">
        <v>3829</v>
      </c>
      <c r="D1068" s="138" t="s">
        <v>2422</v>
      </c>
      <c r="E1068" s="139" t="s">
        <v>3830</v>
      </c>
      <c r="F1068" s="140" t="s">
        <v>3831</v>
      </c>
      <c r="G1068" s="141" t="s">
        <v>133</v>
      </c>
      <c r="H1068" s="142">
        <v>2</v>
      </c>
      <c r="I1068" s="143">
        <v>886</v>
      </c>
      <c r="J1068" s="143">
        <f t="shared" si="180"/>
        <v>1772</v>
      </c>
      <c r="K1068" s="140" t="s">
        <v>117</v>
      </c>
      <c r="L1068" s="144"/>
      <c r="M1068" s="145" t="s">
        <v>1</v>
      </c>
      <c r="N1068" s="146" t="s">
        <v>34</v>
      </c>
      <c r="O1068" s="131">
        <v>0</v>
      </c>
      <c r="P1068" s="131">
        <f t="shared" si="181"/>
        <v>0</v>
      </c>
      <c r="Q1068" s="131">
        <v>0</v>
      </c>
      <c r="R1068" s="131">
        <f t="shared" si="182"/>
        <v>0</v>
      </c>
      <c r="S1068" s="131">
        <v>0</v>
      </c>
      <c r="T1068" s="132">
        <f t="shared" si="183"/>
        <v>0</v>
      </c>
      <c r="AR1068" s="133" t="s">
        <v>623</v>
      </c>
      <c r="AT1068" s="133" t="s">
        <v>2422</v>
      </c>
      <c r="AU1068" s="133" t="s">
        <v>76</v>
      </c>
      <c r="AY1068" s="13" t="s">
        <v>112</v>
      </c>
      <c r="BE1068" s="134">
        <f t="shared" si="184"/>
        <v>1772</v>
      </c>
      <c r="BF1068" s="134">
        <f t="shared" si="185"/>
        <v>0</v>
      </c>
      <c r="BG1068" s="134">
        <f t="shared" si="186"/>
        <v>0</v>
      </c>
      <c r="BH1068" s="134">
        <f t="shared" si="187"/>
        <v>0</v>
      </c>
      <c r="BI1068" s="134">
        <f t="shared" si="188"/>
        <v>0</v>
      </c>
      <c r="BJ1068" s="13" t="s">
        <v>76</v>
      </c>
      <c r="BK1068" s="134">
        <f t="shared" si="189"/>
        <v>1772</v>
      </c>
      <c r="BL1068" s="13" t="s">
        <v>623</v>
      </c>
      <c r="BM1068" s="133" t="s">
        <v>3832</v>
      </c>
    </row>
    <row r="1069" spans="2:65" s="1" customFormat="1" ht="49.15" customHeight="1">
      <c r="B1069" s="122"/>
      <c r="C1069" s="138" t="s">
        <v>3833</v>
      </c>
      <c r="D1069" s="138" t="s">
        <v>2422</v>
      </c>
      <c r="E1069" s="139" t="s">
        <v>3834</v>
      </c>
      <c r="F1069" s="140" t="s">
        <v>3835</v>
      </c>
      <c r="G1069" s="141" t="s">
        <v>133</v>
      </c>
      <c r="H1069" s="142">
        <v>2</v>
      </c>
      <c r="I1069" s="143">
        <v>1030</v>
      </c>
      <c r="J1069" s="143">
        <f t="shared" si="180"/>
        <v>2060</v>
      </c>
      <c r="K1069" s="140" t="s">
        <v>117</v>
      </c>
      <c r="L1069" s="144"/>
      <c r="M1069" s="145" t="s">
        <v>1</v>
      </c>
      <c r="N1069" s="146" t="s">
        <v>34</v>
      </c>
      <c r="O1069" s="131">
        <v>0</v>
      </c>
      <c r="P1069" s="131">
        <f t="shared" si="181"/>
        <v>0</v>
      </c>
      <c r="Q1069" s="131">
        <v>0</v>
      </c>
      <c r="R1069" s="131">
        <f t="shared" si="182"/>
        <v>0</v>
      </c>
      <c r="S1069" s="131">
        <v>0</v>
      </c>
      <c r="T1069" s="132">
        <f t="shared" si="183"/>
        <v>0</v>
      </c>
      <c r="AR1069" s="133" t="s">
        <v>623</v>
      </c>
      <c r="AT1069" s="133" t="s">
        <v>2422</v>
      </c>
      <c r="AU1069" s="133" t="s">
        <v>76</v>
      </c>
      <c r="AY1069" s="13" t="s">
        <v>112</v>
      </c>
      <c r="BE1069" s="134">
        <f t="shared" si="184"/>
        <v>2060</v>
      </c>
      <c r="BF1069" s="134">
        <f t="shared" si="185"/>
        <v>0</v>
      </c>
      <c r="BG1069" s="134">
        <f t="shared" si="186"/>
        <v>0</v>
      </c>
      <c r="BH1069" s="134">
        <f t="shared" si="187"/>
        <v>0</v>
      </c>
      <c r="BI1069" s="134">
        <f t="shared" si="188"/>
        <v>0</v>
      </c>
      <c r="BJ1069" s="13" t="s">
        <v>76</v>
      </c>
      <c r="BK1069" s="134">
        <f t="shared" si="189"/>
        <v>2060</v>
      </c>
      <c r="BL1069" s="13" t="s">
        <v>623</v>
      </c>
      <c r="BM1069" s="133" t="s">
        <v>3836</v>
      </c>
    </row>
    <row r="1070" spans="2:65" s="1" customFormat="1" ht="49.15" customHeight="1">
      <c r="B1070" s="122"/>
      <c r="C1070" s="138" t="s">
        <v>3837</v>
      </c>
      <c r="D1070" s="138" t="s">
        <v>2422</v>
      </c>
      <c r="E1070" s="139" t="s">
        <v>3838</v>
      </c>
      <c r="F1070" s="140" t="s">
        <v>3839</v>
      </c>
      <c r="G1070" s="141" t="s">
        <v>133</v>
      </c>
      <c r="H1070" s="142">
        <v>2</v>
      </c>
      <c r="I1070" s="143">
        <v>1210</v>
      </c>
      <c r="J1070" s="143">
        <f t="shared" si="180"/>
        <v>2420</v>
      </c>
      <c r="K1070" s="140" t="s">
        <v>117</v>
      </c>
      <c r="L1070" s="144"/>
      <c r="M1070" s="145" t="s">
        <v>1</v>
      </c>
      <c r="N1070" s="146" t="s">
        <v>34</v>
      </c>
      <c r="O1070" s="131">
        <v>0</v>
      </c>
      <c r="P1070" s="131">
        <f t="shared" si="181"/>
        <v>0</v>
      </c>
      <c r="Q1070" s="131">
        <v>0</v>
      </c>
      <c r="R1070" s="131">
        <f t="shared" si="182"/>
        <v>0</v>
      </c>
      <c r="S1070" s="131">
        <v>0</v>
      </c>
      <c r="T1070" s="132">
        <f t="shared" si="183"/>
        <v>0</v>
      </c>
      <c r="AR1070" s="133" t="s">
        <v>623</v>
      </c>
      <c r="AT1070" s="133" t="s">
        <v>2422</v>
      </c>
      <c r="AU1070" s="133" t="s">
        <v>76</v>
      </c>
      <c r="AY1070" s="13" t="s">
        <v>112</v>
      </c>
      <c r="BE1070" s="134">
        <f t="shared" si="184"/>
        <v>2420</v>
      </c>
      <c r="BF1070" s="134">
        <f t="shared" si="185"/>
        <v>0</v>
      </c>
      <c r="BG1070" s="134">
        <f t="shared" si="186"/>
        <v>0</v>
      </c>
      <c r="BH1070" s="134">
        <f t="shared" si="187"/>
        <v>0</v>
      </c>
      <c r="BI1070" s="134">
        <f t="shared" si="188"/>
        <v>0</v>
      </c>
      <c r="BJ1070" s="13" t="s">
        <v>76</v>
      </c>
      <c r="BK1070" s="134">
        <f t="shared" si="189"/>
        <v>2420</v>
      </c>
      <c r="BL1070" s="13" t="s">
        <v>623</v>
      </c>
      <c r="BM1070" s="133" t="s">
        <v>3840</v>
      </c>
    </row>
    <row r="1071" spans="2:65" s="1" customFormat="1" ht="55.5" customHeight="1">
      <c r="B1071" s="122"/>
      <c r="C1071" s="138" t="s">
        <v>3841</v>
      </c>
      <c r="D1071" s="138" t="s">
        <v>2422</v>
      </c>
      <c r="E1071" s="139" t="s">
        <v>3842</v>
      </c>
      <c r="F1071" s="140" t="s">
        <v>3843</v>
      </c>
      <c r="G1071" s="141" t="s">
        <v>133</v>
      </c>
      <c r="H1071" s="142">
        <v>2</v>
      </c>
      <c r="I1071" s="143">
        <v>1210</v>
      </c>
      <c r="J1071" s="143">
        <f t="shared" si="180"/>
        <v>2420</v>
      </c>
      <c r="K1071" s="140" t="s">
        <v>117</v>
      </c>
      <c r="L1071" s="144"/>
      <c r="M1071" s="145" t="s">
        <v>1</v>
      </c>
      <c r="N1071" s="146" t="s">
        <v>34</v>
      </c>
      <c r="O1071" s="131">
        <v>0</v>
      </c>
      <c r="P1071" s="131">
        <f t="shared" si="181"/>
        <v>0</v>
      </c>
      <c r="Q1071" s="131">
        <v>0</v>
      </c>
      <c r="R1071" s="131">
        <f t="shared" si="182"/>
        <v>0</v>
      </c>
      <c r="S1071" s="131">
        <v>0</v>
      </c>
      <c r="T1071" s="132">
        <f t="shared" si="183"/>
        <v>0</v>
      </c>
      <c r="AR1071" s="133" t="s">
        <v>623</v>
      </c>
      <c r="AT1071" s="133" t="s">
        <v>2422</v>
      </c>
      <c r="AU1071" s="133" t="s">
        <v>76</v>
      </c>
      <c r="AY1071" s="13" t="s">
        <v>112</v>
      </c>
      <c r="BE1071" s="134">
        <f t="shared" si="184"/>
        <v>2420</v>
      </c>
      <c r="BF1071" s="134">
        <f t="shared" si="185"/>
        <v>0</v>
      </c>
      <c r="BG1071" s="134">
        <f t="shared" si="186"/>
        <v>0</v>
      </c>
      <c r="BH1071" s="134">
        <f t="shared" si="187"/>
        <v>0</v>
      </c>
      <c r="BI1071" s="134">
        <f t="shared" si="188"/>
        <v>0</v>
      </c>
      <c r="BJ1071" s="13" t="s">
        <v>76</v>
      </c>
      <c r="BK1071" s="134">
        <f t="shared" si="189"/>
        <v>2420</v>
      </c>
      <c r="BL1071" s="13" t="s">
        <v>623</v>
      </c>
      <c r="BM1071" s="133" t="s">
        <v>3844</v>
      </c>
    </row>
    <row r="1072" spans="2:65" s="1" customFormat="1" ht="44.25" customHeight="1">
      <c r="B1072" s="122"/>
      <c r="C1072" s="138" t="s">
        <v>3845</v>
      </c>
      <c r="D1072" s="138" t="s">
        <v>2422</v>
      </c>
      <c r="E1072" s="139" t="s">
        <v>3846</v>
      </c>
      <c r="F1072" s="140" t="s">
        <v>3847</v>
      </c>
      <c r="G1072" s="141" t="s">
        <v>133</v>
      </c>
      <c r="H1072" s="142">
        <v>2</v>
      </c>
      <c r="I1072" s="143">
        <v>1210</v>
      </c>
      <c r="J1072" s="143">
        <f t="shared" si="180"/>
        <v>2420</v>
      </c>
      <c r="K1072" s="140" t="s">
        <v>117</v>
      </c>
      <c r="L1072" s="144"/>
      <c r="M1072" s="145" t="s">
        <v>1</v>
      </c>
      <c r="N1072" s="146" t="s">
        <v>34</v>
      </c>
      <c r="O1072" s="131">
        <v>0</v>
      </c>
      <c r="P1072" s="131">
        <f t="shared" si="181"/>
        <v>0</v>
      </c>
      <c r="Q1072" s="131">
        <v>0</v>
      </c>
      <c r="R1072" s="131">
        <f t="shared" si="182"/>
        <v>0</v>
      </c>
      <c r="S1072" s="131">
        <v>0</v>
      </c>
      <c r="T1072" s="132">
        <f t="shared" si="183"/>
        <v>0</v>
      </c>
      <c r="AR1072" s="133" t="s">
        <v>623</v>
      </c>
      <c r="AT1072" s="133" t="s">
        <v>2422</v>
      </c>
      <c r="AU1072" s="133" t="s">
        <v>76</v>
      </c>
      <c r="AY1072" s="13" t="s">
        <v>112</v>
      </c>
      <c r="BE1072" s="134">
        <f t="shared" si="184"/>
        <v>2420</v>
      </c>
      <c r="BF1072" s="134">
        <f t="shared" si="185"/>
        <v>0</v>
      </c>
      <c r="BG1072" s="134">
        <f t="shared" si="186"/>
        <v>0</v>
      </c>
      <c r="BH1072" s="134">
        <f t="shared" si="187"/>
        <v>0</v>
      </c>
      <c r="BI1072" s="134">
        <f t="shared" si="188"/>
        <v>0</v>
      </c>
      <c r="BJ1072" s="13" t="s">
        <v>76</v>
      </c>
      <c r="BK1072" s="134">
        <f t="shared" si="189"/>
        <v>2420</v>
      </c>
      <c r="BL1072" s="13" t="s">
        <v>623</v>
      </c>
      <c r="BM1072" s="133" t="s">
        <v>3848</v>
      </c>
    </row>
    <row r="1073" spans="2:65" s="1" customFormat="1" ht="44.25" customHeight="1">
      <c r="B1073" s="122"/>
      <c r="C1073" s="138" t="s">
        <v>3849</v>
      </c>
      <c r="D1073" s="138" t="s">
        <v>2422</v>
      </c>
      <c r="E1073" s="139" t="s">
        <v>3850</v>
      </c>
      <c r="F1073" s="140" t="s">
        <v>3851</v>
      </c>
      <c r="G1073" s="141" t="s">
        <v>133</v>
      </c>
      <c r="H1073" s="142">
        <v>2</v>
      </c>
      <c r="I1073" s="143">
        <v>1470</v>
      </c>
      <c r="J1073" s="143">
        <f t="shared" si="180"/>
        <v>2940</v>
      </c>
      <c r="K1073" s="140" t="s">
        <v>117</v>
      </c>
      <c r="L1073" s="144"/>
      <c r="M1073" s="145" t="s">
        <v>1</v>
      </c>
      <c r="N1073" s="146" t="s">
        <v>34</v>
      </c>
      <c r="O1073" s="131">
        <v>0</v>
      </c>
      <c r="P1073" s="131">
        <f t="shared" si="181"/>
        <v>0</v>
      </c>
      <c r="Q1073" s="131">
        <v>0</v>
      </c>
      <c r="R1073" s="131">
        <f t="shared" si="182"/>
        <v>0</v>
      </c>
      <c r="S1073" s="131">
        <v>0</v>
      </c>
      <c r="T1073" s="132">
        <f t="shared" si="183"/>
        <v>0</v>
      </c>
      <c r="AR1073" s="133" t="s">
        <v>623</v>
      </c>
      <c r="AT1073" s="133" t="s">
        <v>2422</v>
      </c>
      <c r="AU1073" s="133" t="s">
        <v>76</v>
      </c>
      <c r="AY1073" s="13" t="s">
        <v>112</v>
      </c>
      <c r="BE1073" s="134">
        <f t="shared" si="184"/>
        <v>2940</v>
      </c>
      <c r="BF1073" s="134">
        <f t="shared" si="185"/>
        <v>0</v>
      </c>
      <c r="BG1073" s="134">
        <f t="shared" si="186"/>
        <v>0</v>
      </c>
      <c r="BH1073" s="134">
        <f t="shared" si="187"/>
        <v>0</v>
      </c>
      <c r="BI1073" s="134">
        <f t="shared" si="188"/>
        <v>0</v>
      </c>
      <c r="BJ1073" s="13" t="s">
        <v>76</v>
      </c>
      <c r="BK1073" s="134">
        <f t="shared" si="189"/>
        <v>2940</v>
      </c>
      <c r="BL1073" s="13" t="s">
        <v>623</v>
      </c>
      <c r="BM1073" s="133" t="s">
        <v>3852</v>
      </c>
    </row>
    <row r="1074" spans="2:65" s="1" customFormat="1" ht="49.15" customHeight="1">
      <c r="B1074" s="122"/>
      <c r="C1074" s="138" t="s">
        <v>3853</v>
      </c>
      <c r="D1074" s="138" t="s">
        <v>2422</v>
      </c>
      <c r="E1074" s="139" t="s">
        <v>3854</v>
      </c>
      <c r="F1074" s="140" t="s">
        <v>3855</v>
      </c>
      <c r="G1074" s="141" t="s">
        <v>133</v>
      </c>
      <c r="H1074" s="142">
        <v>2</v>
      </c>
      <c r="I1074" s="143">
        <v>1260</v>
      </c>
      <c r="J1074" s="143">
        <f t="shared" si="180"/>
        <v>2520</v>
      </c>
      <c r="K1074" s="140" t="s">
        <v>117</v>
      </c>
      <c r="L1074" s="144"/>
      <c r="M1074" s="145" t="s">
        <v>1</v>
      </c>
      <c r="N1074" s="146" t="s">
        <v>34</v>
      </c>
      <c r="O1074" s="131">
        <v>0</v>
      </c>
      <c r="P1074" s="131">
        <f t="shared" si="181"/>
        <v>0</v>
      </c>
      <c r="Q1074" s="131">
        <v>0</v>
      </c>
      <c r="R1074" s="131">
        <f t="shared" si="182"/>
        <v>0</v>
      </c>
      <c r="S1074" s="131">
        <v>0</v>
      </c>
      <c r="T1074" s="132">
        <f t="shared" si="183"/>
        <v>0</v>
      </c>
      <c r="AR1074" s="133" t="s">
        <v>623</v>
      </c>
      <c r="AT1074" s="133" t="s">
        <v>2422</v>
      </c>
      <c r="AU1074" s="133" t="s">
        <v>76</v>
      </c>
      <c r="AY1074" s="13" t="s">
        <v>112</v>
      </c>
      <c r="BE1074" s="134">
        <f t="shared" si="184"/>
        <v>2520</v>
      </c>
      <c r="BF1074" s="134">
        <f t="shared" si="185"/>
        <v>0</v>
      </c>
      <c r="BG1074" s="134">
        <f t="shared" si="186"/>
        <v>0</v>
      </c>
      <c r="BH1074" s="134">
        <f t="shared" si="187"/>
        <v>0</v>
      </c>
      <c r="BI1074" s="134">
        <f t="shared" si="188"/>
        <v>0</v>
      </c>
      <c r="BJ1074" s="13" t="s">
        <v>76</v>
      </c>
      <c r="BK1074" s="134">
        <f t="shared" si="189"/>
        <v>2520</v>
      </c>
      <c r="BL1074" s="13" t="s">
        <v>623</v>
      </c>
      <c r="BM1074" s="133" t="s">
        <v>3856</v>
      </c>
    </row>
    <row r="1075" spans="2:65" s="1" customFormat="1" ht="44.25" customHeight="1">
      <c r="B1075" s="122"/>
      <c r="C1075" s="138" t="s">
        <v>3857</v>
      </c>
      <c r="D1075" s="138" t="s">
        <v>2422</v>
      </c>
      <c r="E1075" s="139" t="s">
        <v>3858</v>
      </c>
      <c r="F1075" s="140" t="s">
        <v>3859</v>
      </c>
      <c r="G1075" s="141" t="s">
        <v>133</v>
      </c>
      <c r="H1075" s="142">
        <v>2</v>
      </c>
      <c r="I1075" s="143">
        <v>1620</v>
      </c>
      <c r="J1075" s="143">
        <f t="shared" si="180"/>
        <v>3240</v>
      </c>
      <c r="K1075" s="140" t="s">
        <v>117</v>
      </c>
      <c r="L1075" s="144"/>
      <c r="M1075" s="145" t="s">
        <v>1</v>
      </c>
      <c r="N1075" s="146" t="s">
        <v>34</v>
      </c>
      <c r="O1075" s="131">
        <v>0</v>
      </c>
      <c r="P1075" s="131">
        <f t="shared" si="181"/>
        <v>0</v>
      </c>
      <c r="Q1075" s="131">
        <v>0</v>
      </c>
      <c r="R1075" s="131">
        <f t="shared" si="182"/>
        <v>0</v>
      </c>
      <c r="S1075" s="131">
        <v>0</v>
      </c>
      <c r="T1075" s="132">
        <f t="shared" si="183"/>
        <v>0</v>
      </c>
      <c r="AR1075" s="133" t="s">
        <v>623</v>
      </c>
      <c r="AT1075" s="133" t="s">
        <v>2422</v>
      </c>
      <c r="AU1075" s="133" t="s">
        <v>76</v>
      </c>
      <c r="AY1075" s="13" t="s">
        <v>112</v>
      </c>
      <c r="BE1075" s="134">
        <f t="shared" si="184"/>
        <v>3240</v>
      </c>
      <c r="BF1075" s="134">
        <f t="shared" si="185"/>
        <v>0</v>
      </c>
      <c r="BG1075" s="134">
        <f t="shared" si="186"/>
        <v>0</v>
      </c>
      <c r="BH1075" s="134">
        <f t="shared" si="187"/>
        <v>0</v>
      </c>
      <c r="BI1075" s="134">
        <f t="shared" si="188"/>
        <v>0</v>
      </c>
      <c r="BJ1075" s="13" t="s">
        <v>76</v>
      </c>
      <c r="BK1075" s="134">
        <f t="shared" si="189"/>
        <v>3240</v>
      </c>
      <c r="BL1075" s="13" t="s">
        <v>623</v>
      </c>
      <c r="BM1075" s="133" t="s">
        <v>3860</v>
      </c>
    </row>
    <row r="1076" spans="2:65" s="1" customFormat="1" ht="44.25" customHeight="1">
      <c r="B1076" s="122"/>
      <c r="C1076" s="138" t="s">
        <v>3861</v>
      </c>
      <c r="D1076" s="138" t="s">
        <v>2422</v>
      </c>
      <c r="E1076" s="139" t="s">
        <v>3862</v>
      </c>
      <c r="F1076" s="140" t="s">
        <v>3863</v>
      </c>
      <c r="G1076" s="141" t="s">
        <v>133</v>
      </c>
      <c r="H1076" s="142">
        <v>2</v>
      </c>
      <c r="I1076" s="143">
        <v>1850</v>
      </c>
      <c r="J1076" s="143">
        <f t="shared" si="180"/>
        <v>3700</v>
      </c>
      <c r="K1076" s="140" t="s">
        <v>117</v>
      </c>
      <c r="L1076" s="144"/>
      <c r="M1076" s="145" t="s">
        <v>1</v>
      </c>
      <c r="N1076" s="146" t="s">
        <v>34</v>
      </c>
      <c r="O1076" s="131">
        <v>0</v>
      </c>
      <c r="P1076" s="131">
        <f t="shared" si="181"/>
        <v>0</v>
      </c>
      <c r="Q1076" s="131">
        <v>0</v>
      </c>
      <c r="R1076" s="131">
        <f t="shared" si="182"/>
        <v>0</v>
      </c>
      <c r="S1076" s="131">
        <v>0</v>
      </c>
      <c r="T1076" s="132">
        <f t="shared" si="183"/>
        <v>0</v>
      </c>
      <c r="AR1076" s="133" t="s">
        <v>623</v>
      </c>
      <c r="AT1076" s="133" t="s">
        <v>2422</v>
      </c>
      <c r="AU1076" s="133" t="s">
        <v>76</v>
      </c>
      <c r="AY1076" s="13" t="s">
        <v>112</v>
      </c>
      <c r="BE1076" s="134">
        <f t="shared" si="184"/>
        <v>3700</v>
      </c>
      <c r="BF1076" s="134">
        <f t="shared" si="185"/>
        <v>0</v>
      </c>
      <c r="BG1076" s="134">
        <f t="shared" si="186"/>
        <v>0</v>
      </c>
      <c r="BH1076" s="134">
        <f t="shared" si="187"/>
        <v>0</v>
      </c>
      <c r="BI1076" s="134">
        <f t="shared" si="188"/>
        <v>0</v>
      </c>
      <c r="BJ1076" s="13" t="s">
        <v>76</v>
      </c>
      <c r="BK1076" s="134">
        <f t="shared" si="189"/>
        <v>3700</v>
      </c>
      <c r="BL1076" s="13" t="s">
        <v>623</v>
      </c>
      <c r="BM1076" s="133" t="s">
        <v>3864</v>
      </c>
    </row>
    <row r="1077" spans="2:65" s="1" customFormat="1" ht="66.75" customHeight="1">
      <c r="B1077" s="122"/>
      <c r="C1077" s="138" t="s">
        <v>3865</v>
      </c>
      <c r="D1077" s="138" t="s">
        <v>2422</v>
      </c>
      <c r="E1077" s="139" t="s">
        <v>3866</v>
      </c>
      <c r="F1077" s="140" t="s">
        <v>3867</v>
      </c>
      <c r="G1077" s="141" t="s">
        <v>133</v>
      </c>
      <c r="H1077" s="142">
        <v>2</v>
      </c>
      <c r="I1077" s="143">
        <v>2800</v>
      </c>
      <c r="J1077" s="143">
        <f t="shared" si="180"/>
        <v>5600</v>
      </c>
      <c r="K1077" s="140" t="s">
        <v>117</v>
      </c>
      <c r="L1077" s="144"/>
      <c r="M1077" s="145" t="s">
        <v>1</v>
      </c>
      <c r="N1077" s="146" t="s">
        <v>34</v>
      </c>
      <c r="O1077" s="131">
        <v>0</v>
      </c>
      <c r="P1077" s="131">
        <f t="shared" si="181"/>
        <v>0</v>
      </c>
      <c r="Q1077" s="131">
        <v>0</v>
      </c>
      <c r="R1077" s="131">
        <f t="shared" si="182"/>
        <v>0</v>
      </c>
      <c r="S1077" s="131">
        <v>0</v>
      </c>
      <c r="T1077" s="132">
        <f t="shared" si="183"/>
        <v>0</v>
      </c>
      <c r="AR1077" s="133" t="s">
        <v>623</v>
      </c>
      <c r="AT1077" s="133" t="s">
        <v>2422</v>
      </c>
      <c r="AU1077" s="133" t="s">
        <v>76</v>
      </c>
      <c r="AY1077" s="13" t="s">
        <v>112</v>
      </c>
      <c r="BE1077" s="134">
        <f t="shared" si="184"/>
        <v>5600</v>
      </c>
      <c r="BF1077" s="134">
        <f t="shared" si="185"/>
        <v>0</v>
      </c>
      <c r="BG1077" s="134">
        <f t="shared" si="186"/>
        <v>0</v>
      </c>
      <c r="BH1077" s="134">
        <f t="shared" si="187"/>
        <v>0</v>
      </c>
      <c r="BI1077" s="134">
        <f t="shared" si="188"/>
        <v>0</v>
      </c>
      <c r="BJ1077" s="13" t="s">
        <v>76</v>
      </c>
      <c r="BK1077" s="134">
        <f t="shared" si="189"/>
        <v>5600</v>
      </c>
      <c r="BL1077" s="13" t="s">
        <v>623</v>
      </c>
      <c r="BM1077" s="133" t="s">
        <v>3868</v>
      </c>
    </row>
    <row r="1078" spans="2:65" s="1" customFormat="1" ht="66.75" customHeight="1">
      <c r="B1078" s="122"/>
      <c r="C1078" s="138" t="s">
        <v>3869</v>
      </c>
      <c r="D1078" s="138" t="s">
        <v>2422</v>
      </c>
      <c r="E1078" s="139" t="s">
        <v>3870</v>
      </c>
      <c r="F1078" s="140" t="s">
        <v>3871</v>
      </c>
      <c r="G1078" s="141" t="s">
        <v>133</v>
      </c>
      <c r="H1078" s="142">
        <v>2</v>
      </c>
      <c r="I1078" s="143">
        <v>4700</v>
      </c>
      <c r="J1078" s="143">
        <f t="shared" si="180"/>
        <v>9400</v>
      </c>
      <c r="K1078" s="140" t="s">
        <v>117</v>
      </c>
      <c r="L1078" s="144"/>
      <c r="M1078" s="145" t="s">
        <v>1</v>
      </c>
      <c r="N1078" s="146" t="s">
        <v>34</v>
      </c>
      <c r="O1078" s="131">
        <v>0</v>
      </c>
      <c r="P1078" s="131">
        <f t="shared" si="181"/>
        <v>0</v>
      </c>
      <c r="Q1078" s="131">
        <v>0</v>
      </c>
      <c r="R1078" s="131">
        <f t="shared" si="182"/>
        <v>0</v>
      </c>
      <c r="S1078" s="131">
        <v>0</v>
      </c>
      <c r="T1078" s="132">
        <f t="shared" si="183"/>
        <v>0</v>
      </c>
      <c r="AR1078" s="133" t="s">
        <v>623</v>
      </c>
      <c r="AT1078" s="133" t="s">
        <v>2422</v>
      </c>
      <c r="AU1078" s="133" t="s">
        <v>76</v>
      </c>
      <c r="AY1078" s="13" t="s">
        <v>112</v>
      </c>
      <c r="BE1078" s="134">
        <f t="shared" si="184"/>
        <v>9400</v>
      </c>
      <c r="BF1078" s="134">
        <f t="shared" si="185"/>
        <v>0</v>
      </c>
      <c r="BG1078" s="134">
        <f t="shared" si="186"/>
        <v>0</v>
      </c>
      <c r="BH1078" s="134">
        <f t="shared" si="187"/>
        <v>0</v>
      </c>
      <c r="BI1078" s="134">
        <f t="shared" si="188"/>
        <v>0</v>
      </c>
      <c r="BJ1078" s="13" t="s">
        <v>76</v>
      </c>
      <c r="BK1078" s="134">
        <f t="shared" si="189"/>
        <v>9400</v>
      </c>
      <c r="BL1078" s="13" t="s">
        <v>623</v>
      </c>
      <c r="BM1078" s="133" t="s">
        <v>3872</v>
      </c>
    </row>
    <row r="1079" spans="2:65" s="1" customFormat="1" ht="62.65" customHeight="1">
      <c r="B1079" s="122"/>
      <c r="C1079" s="138" t="s">
        <v>3873</v>
      </c>
      <c r="D1079" s="138" t="s">
        <v>2422</v>
      </c>
      <c r="E1079" s="139" t="s">
        <v>3874</v>
      </c>
      <c r="F1079" s="140" t="s">
        <v>3875</v>
      </c>
      <c r="G1079" s="141" t="s">
        <v>133</v>
      </c>
      <c r="H1079" s="142">
        <v>2</v>
      </c>
      <c r="I1079" s="143">
        <v>3990</v>
      </c>
      <c r="J1079" s="143">
        <f t="shared" si="180"/>
        <v>7980</v>
      </c>
      <c r="K1079" s="140" t="s">
        <v>117</v>
      </c>
      <c r="L1079" s="144"/>
      <c r="M1079" s="145" t="s">
        <v>1</v>
      </c>
      <c r="N1079" s="146" t="s">
        <v>34</v>
      </c>
      <c r="O1079" s="131">
        <v>0</v>
      </c>
      <c r="P1079" s="131">
        <f t="shared" si="181"/>
        <v>0</v>
      </c>
      <c r="Q1079" s="131">
        <v>0</v>
      </c>
      <c r="R1079" s="131">
        <f t="shared" si="182"/>
        <v>0</v>
      </c>
      <c r="S1079" s="131">
        <v>0</v>
      </c>
      <c r="T1079" s="132">
        <f t="shared" si="183"/>
        <v>0</v>
      </c>
      <c r="AR1079" s="133" t="s">
        <v>623</v>
      </c>
      <c r="AT1079" s="133" t="s">
        <v>2422</v>
      </c>
      <c r="AU1079" s="133" t="s">
        <v>76</v>
      </c>
      <c r="AY1079" s="13" t="s">
        <v>112</v>
      </c>
      <c r="BE1079" s="134">
        <f t="shared" si="184"/>
        <v>7980</v>
      </c>
      <c r="BF1079" s="134">
        <f t="shared" si="185"/>
        <v>0</v>
      </c>
      <c r="BG1079" s="134">
        <f t="shared" si="186"/>
        <v>0</v>
      </c>
      <c r="BH1079" s="134">
        <f t="shared" si="187"/>
        <v>0</v>
      </c>
      <c r="BI1079" s="134">
        <f t="shared" si="188"/>
        <v>0</v>
      </c>
      <c r="BJ1079" s="13" t="s">
        <v>76</v>
      </c>
      <c r="BK1079" s="134">
        <f t="shared" si="189"/>
        <v>7980</v>
      </c>
      <c r="BL1079" s="13" t="s">
        <v>623</v>
      </c>
      <c r="BM1079" s="133" t="s">
        <v>3876</v>
      </c>
    </row>
    <row r="1080" spans="2:65" s="1" customFormat="1" ht="62.65" customHeight="1">
      <c r="B1080" s="122"/>
      <c r="C1080" s="138" t="s">
        <v>3877</v>
      </c>
      <c r="D1080" s="138" t="s">
        <v>2422</v>
      </c>
      <c r="E1080" s="139" t="s">
        <v>3878</v>
      </c>
      <c r="F1080" s="140" t="s">
        <v>3879</v>
      </c>
      <c r="G1080" s="141" t="s">
        <v>133</v>
      </c>
      <c r="H1080" s="142">
        <v>2</v>
      </c>
      <c r="I1080" s="143">
        <v>5460</v>
      </c>
      <c r="J1080" s="143">
        <f t="shared" si="180"/>
        <v>10920</v>
      </c>
      <c r="K1080" s="140" t="s">
        <v>117</v>
      </c>
      <c r="L1080" s="144"/>
      <c r="M1080" s="145" t="s">
        <v>1</v>
      </c>
      <c r="N1080" s="146" t="s">
        <v>34</v>
      </c>
      <c r="O1080" s="131">
        <v>0</v>
      </c>
      <c r="P1080" s="131">
        <f t="shared" si="181"/>
        <v>0</v>
      </c>
      <c r="Q1080" s="131">
        <v>0</v>
      </c>
      <c r="R1080" s="131">
        <f t="shared" si="182"/>
        <v>0</v>
      </c>
      <c r="S1080" s="131">
        <v>0</v>
      </c>
      <c r="T1080" s="132">
        <f t="shared" si="183"/>
        <v>0</v>
      </c>
      <c r="AR1080" s="133" t="s">
        <v>623</v>
      </c>
      <c r="AT1080" s="133" t="s">
        <v>2422</v>
      </c>
      <c r="AU1080" s="133" t="s">
        <v>76</v>
      </c>
      <c r="AY1080" s="13" t="s">
        <v>112</v>
      </c>
      <c r="BE1080" s="134">
        <f t="shared" si="184"/>
        <v>10920</v>
      </c>
      <c r="BF1080" s="134">
        <f t="shared" si="185"/>
        <v>0</v>
      </c>
      <c r="BG1080" s="134">
        <f t="shared" si="186"/>
        <v>0</v>
      </c>
      <c r="BH1080" s="134">
        <f t="shared" si="187"/>
        <v>0</v>
      </c>
      <c r="BI1080" s="134">
        <f t="shared" si="188"/>
        <v>0</v>
      </c>
      <c r="BJ1080" s="13" t="s">
        <v>76</v>
      </c>
      <c r="BK1080" s="134">
        <f t="shared" si="189"/>
        <v>10920</v>
      </c>
      <c r="BL1080" s="13" t="s">
        <v>623</v>
      </c>
      <c r="BM1080" s="133" t="s">
        <v>3880</v>
      </c>
    </row>
    <row r="1081" spans="2:65" s="1" customFormat="1" ht="24.2" customHeight="1">
      <c r="B1081" s="122"/>
      <c r="C1081" s="138" t="s">
        <v>3881</v>
      </c>
      <c r="D1081" s="138" t="s">
        <v>2422</v>
      </c>
      <c r="E1081" s="139" t="s">
        <v>3882</v>
      </c>
      <c r="F1081" s="140" t="s">
        <v>3883</v>
      </c>
      <c r="G1081" s="141" t="s">
        <v>133</v>
      </c>
      <c r="H1081" s="142">
        <v>2</v>
      </c>
      <c r="I1081" s="143">
        <v>407</v>
      </c>
      <c r="J1081" s="143">
        <f t="shared" si="180"/>
        <v>814</v>
      </c>
      <c r="K1081" s="140" t="s">
        <v>117</v>
      </c>
      <c r="L1081" s="144"/>
      <c r="M1081" s="145" t="s">
        <v>1</v>
      </c>
      <c r="N1081" s="146" t="s">
        <v>34</v>
      </c>
      <c r="O1081" s="131">
        <v>0</v>
      </c>
      <c r="P1081" s="131">
        <f t="shared" si="181"/>
        <v>0</v>
      </c>
      <c r="Q1081" s="131">
        <v>0</v>
      </c>
      <c r="R1081" s="131">
        <f t="shared" si="182"/>
        <v>0</v>
      </c>
      <c r="S1081" s="131">
        <v>0</v>
      </c>
      <c r="T1081" s="132">
        <f t="shared" si="183"/>
        <v>0</v>
      </c>
      <c r="AR1081" s="133" t="s">
        <v>623</v>
      </c>
      <c r="AT1081" s="133" t="s">
        <v>2422</v>
      </c>
      <c r="AU1081" s="133" t="s">
        <v>76</v>
      </c>
      <c r="AY1081" s="13" t="s">
        <v>112</v>
      </c>
      <c r="BE1081" s="134">
        <f t="shared" si="184"/>
        <v>814</v>
      </c>
      <c r="BF1081" s="134">
        <f t="shared" si="185"/>
        <v>0</v>
      </c>
      <c r="BG1081" s="134">
        <f t="shared" si="186"/>
        <v>0</v>
      </c>
      <c r="BH1081" s="134">
        <f t="shared" si="187"/>
        <v>0</v>
      </c>
      <c r="BI1081" s="134">
        <f t="shared" si="188"/>
        <v>0</v>
      </c>
      <c r="BJ1081" s="13" t="s">
        <v>76</v>
      </c>
      <c r="BK1081" s="134">
        <f t="shared" si="189"/>
        <v>814</v>
      </c>
      <c r="BL1081" s="13" t="s">
        <v>623</v>
      </c>
      <c r="BM1081" s="133" t="s">
        <v>3884</v>
      </c>
    </row>
    <row r="1082" spans="2:65" s="1" customFormat="1" ht="24.2" customHeight="1">
      <c r="B1082" s="122"/>
      <c r="C1082" s="138" t="s">
        <v>3885</v>
      </c>
      <c r="D1082" s="138" t="s">
        <v>2422</v>
      </c>
      <c r="E1082" s="139" t="s">
        <v>3886</v>
      </c>
      <c r="F1082" s="140" t="s">
        <v>3887</v>
      </c>
      <c r="G1082" s="141" t="s">
        <v>133</v>
      </c>
      <c r="H1082" s="142">
        <v>2</v>
      </c>
      <c r="I1082" s="143">
        <v>444</v>
      </c>
      <c r="J1082" s="143">
        <f t="shared" si="180"/>
        <v>888</v>
      </c>
      <c r="K1082" s="140" t="s">
        <v>117</v>
      </c>
      <c r="L1082" s="144"/>
      <c r="M1082" s="145" t="s">
        <v>1</v>
      </c>
      <c r="N1082" s="146" t="s">
        <v>34</v>
      </c>
      <c r="O1082" s="131">
        <v>0</v>
      </c>
      <c r="P1082" s="131">
        <f t="shared" si="181"/>
        <v>0</v>
      </c>
      <c r="Q1082" s="131">
        <v>0</v>
      </c>
      <c r="R1082" s="131">
        <f t="shared" si="182"/>
        <v>0</v>
      </c>
      <c r="S1082" s="131">
        <v>0</v>
      </c>
      <c r="T1082" s="132">
        <f t="shared" si="183"/>
        <v>0</v>
      </c>
      <c r="AR1082" s="133" t="s">
        <v>623</v>
      </c>
      <c r="AT1082" s="133" t="s">
        <v>2422</v>
      </c>
      <c r="AU1082" s="133" t="s">
        <v>76</v>
      </c>
      <c r="AY1082" s="13" t="s">
        <v>112</v>
      </c>
      <c r="BE1082" s="134">
        <f t="shared" si="184"/>
        <v>888</v>
      </c>
      <c r="BF1082" s="134">
        <f t="shared" si="185"/>
        <v>0</v>
      </c>
      <c r="BG1082" s="134">
        <f t="shared" si="186"/>
        <v>0</v>
      </c>
      <c r="BH1082" s="134">
        <f t="shared" si="187"/>
        <v>0</v>
      </c>
      <c r="BI1082" s="134">
        <f t="shared" si="188"/>
        <v>0</v>
      </c>
      <c r="BJ1082" s="13" t="s">
        <v>76</v>
      </c>
      <c r="BK1082" s="134">
        <f t="shared" si="189"/>
        <v>888</v>
      </c>
      <c r="BL1082" s="13" t="s">
        <v>623</v>
      </c>
      <c r="BM1082" s="133" t="s">
        <v>3888</v>
      </c>
    </row>
    <row r="1083" spans="2:65" s="1" customFormat="1" ht="33" customHeight="1">
      <c r="B1083" s="122"/>
      <c r="C1083" s="138" t="s">
        <v>3889</v>
      </c>
      <c r="D1083" s="138" t="s">
        <v>2422</v>
      </c>
      <c r="E1083" s="139" t="s">
        <v>3890</v>
      </c>
      <c r="F1083" s="140" t="s">
        <v>3891</v>
      </c>
      <c r="G1083" s="141" t="s">
        <v>133</v>
      </c>
      <c r="H1083" s="142">
        <v>2</v>
      </c>
      <c r="I1083" s="143">
        <v>828</v>
      </c>
      <c r="J1083" s="143">
        <f t="shared" si="180"/>
        <v>1656</v>
      </c>
      <c r="K1083" s="140" t="s">
        <v>117</v>
      </c>
      <c r="L1083" s="144"/>
      <c r="M1083" s="145" t="s">
        <v>1</v>
      </c>
      <c r="N1083" s="146" t="s">
        <v>34</v>
      </c>
      <c r="O1083" s="131">
        <v>0</v>
      </c>
      <c r="P1083" s="131">
        <f t="shared" si="181"/>
        <v>0</v>
      </c>
      <c r="Q1083" s="131">
        <v>0</v>
      </c>
      <c r="R1083" s="131">
        <f t="shared" si="182"/>
        <v>0</v>
      </c>
      <c r="S1083" s="131">
        <v>0</v>
      </c>
      <c r="T1083" s="132">
        <f t="shared" si="183"/>
        <v>0</v>
      </c>
      <c r="AR1083" s="133" t="s">
        <v>623</v>
      </c>
      <c r="AT1083" s="133" t="s">
        <v>2422</v>
      </c>
      <c r="AU1083" s="133" t="s">
        <v>76</v>
      </c>
      <c r="AY1083" s="13" t="s">
        <v>112</v>
      </c>
      <c r="BE1083" s="134">
        <f t="shared" si="184"/>
        <v>1656</v>
      </c>
      <c r="BF1083" s="134">
        <f t="shared" si="185"/>
        <v>0</v>
      </c>
      <c r="BG1083" s="134">
        <f t="shared" si="186"/>
        <v>0</v>
      </c>
      <c r="BH1083" s="134">
        <f t="shared" si="187"/>
        <v>0</v>
      </c>
      <c r="BI1083" s="134">
        <f t="shared" si="188"/>
        <v>0</v>
      </c>
      <c r="BJ1083" s="13" t="s">
        <v>76</v>
      </c>
      <c r="BK1083" s="134">
        <f t="shared" si="189"/>
        <v>1656</v>
      </c>
      <c r="BL1083" s="13" t="s">
        <v>623</v>
      </c>
      <c r="BM1083" s="133" t="s">
        <v>3892</v>
      </c>
    </row>
    <row r="1084" spans="2:65" s="1" customFormat="1" ht="33" customHeight="1">
      <c r="B1084" s="122"/>
      <c r="C1084" s="138" t="s">
        <v>3893</v>
      </c>
      <c r="D1084" s="138" t="s">
        <v>2422</v>
      </c>
      <c r="E1084" s="139" t="s">
        <v>3894</v>
      </c>
      <c r="F1084" s="140" t="s">
        <v>3895</v>
      </c>
      <c r="G1084" s="141" t="s">
        <v>133</v>
      </c>
      <c r="H1084" s="142">
        <v>2</v>
      </c>
      <c r="I1084" s="143">
        <v>1310</v>
      </c>
      <c r="J1084" s="143">
        <f t="shared" si="180"/>
        <v>2620</v>
      </c>
      <c r="K1084" s="140" t="s">
        <v>117</v>
      </c>
      <c r="L1084" s="144"/>
      <c r="M1084" s="145" t="s">
        <v>1</v>
      </c>
      <c r="N1084" s="146" t="s">
        <v>34</v>
      </c>
      <c r="O1084" s="131">
        <v>0</v>
      </c>
      <c r="P1084" s="131">
        <f t="shared" si="181"/>
        <v>0</v>
      </c>
      <c r="Q1084" s="131">
        <v>0</v>
      </c>
      <c r="R1084" s="131">
        <f t="shared" si="182"/>
        <v>0</v>
      </c>
      <c r="S1084" s="131">
        <v>0</v>
      </c>
      <c r="T1084" s="132">
        <f t="shared" si="183"/>
        <v>0</v>
      </c>
      <c r="AR1084" s="133" t="s">
        <v>623</v>
      </c>
      <c r="AT1084" s="133" t="s">
        <v>2422</v>
      </c>
      <c r="AU1084" s="133" t="s">
        <v>76</v>
      </c>
      <c r="AY1084" s="13" t="s">
        <v>112</v>
      </c>
      <c r="BE1084" s="134">
        <f t="shared" si="184"/>
        <v>2620</v>
      </c>
      <c r="BF1084" s="134">
        <f t="shared" si="185"/>
        <v>0</v>
      </c>
      <c r="BG1084" s="134">
        <f t="shared" si="186"/>
        <v>0</v>
      </c>
      <c r="BH1084" s="134">
        <f t="shared" si="187"/>
        <v>0</v>
      </c>
      <c r="BI1084" s="134">
        <f t="shared" si="188"/>
        <v>0</v>
      </c>
      <c r="BJ1084" s="13" t="s">
        <v>76</v>
      </c>
      <c r="BK1084" s="134">
        <f t="shared" si="189"/>
        <v>2620</v>
      </c>
      <c r="BL1084" s="13" t="s">
        <v>623</v>
      </c>
      <c r="BM1084" s="133" t="s">
        <v>3896</v>
      </c>
    </row>
    <row r="1085" spans="2:65" s="1" customFormat="1" ht="33" customHeight="1">
      <c r="B1085" s="122"/>
      <c r="C1085" s="138" t="s">
        <v>3897</v>
      </c>
      <c r="D1085" s="138" t="s">
        <v>2422</v>
      </c>
      <c r="E1085" s="139" t="s">
        <v>3898</v>
      </c>
      <c r="F1085" s="140" t="s">
        <v>3899</v>
      </c>
      <c r="G1085" s="141" t="s">
        <v>133</v>
      </c>
      <c r="H1085" s="142">
        <v>2</v>
      </c>
      <c r="I1085" s="143">
        <v>1390</v>
      </c>
      <c r="J1085" s="143">
        <f t="shared" si="180"/>
        <v>2780</v>
      </c>
      <c r="K1085" s="140" t="s">
        <v>117</v>
      </c>
      <c r="L1085" s="144"/>
      <c r="M1085" s="145" t="s">
        <v>1</v>
      </c>
      <c r="N1085" s="146" t="s">
        <v>34</v>
      </c>
      <c r="O1085" s="131">
        <v>0</v>
      </c>
      <c r="P1085" s="131">
        <f t="shared" si="181"/>
        <v>0</v>
      </c>
      <c r="Q1085" s="131">
        <v>0</v>
      </c>
      <c r="R1085" s="131">
        <f t="shared" si="182"/>
        <v>0</v>
      </c>
      <c r="S1085" s="131">
        <v>0</v>
      </c>
      <c r="T1085" s="132">
        <f t="shared" si="183"/>
        <v>0</v>
      </c>
      <c r="AR1085" s="133" t="s">
        <v>623</v>
      </c>
      <c r="AT1085" s="133" t="s">
        <v>2422</v>
      </c>
      <c r="AU1085" s="133" t="s">
        <v>76</v>
      </c>
      <c r="AY1085" s="13" t="s">
        <v>112</v>
      </c>
      <c r="BE1085" s="134">
        <f t="shared" si="184"/>
        <v>2780</v>
      </c>
      <c r="BF1085" s="134">
        <f t="shared" si="185"/>
        <v>0</v>
      </c>
      <c r="BG1085" s="134">
        <f t="shared" si="186"/>
        <v>0</v>
      </c>
      <c r="BH1085" s="134">
        <f t="shared" si="187"/>
        <v>0</v>
      </c>
      <c r="BI1085" s="134">
        <f t="shared" si="188"/>
        <v>0</v>
      </c>
      <c r="BJ1085" s="13" t="s">
        <v>76</v>
      </c>
      <c r="BK1085" s="134">
        <f t="shared" si="189"/>
        <v>2780</v>
      </c>
      <c r="BL1085" s="13" t="s">
        <v>623</v>
      </c>
      <c r="BM1085" s="133" t="s">
        <v>3900</v>
      </c>
    </row>
    <row r="1086" spans="2:65" s="1" customFormat="1" ht="33" customHeight="1">
      <c r="B1086" s="122"/>
      <c r="C1086" s="138" t="s">
        <v>3901</v>
      </c>
      <c r="D1086" s="138" t="s">
        <v>2422</v>
      </c>
      <c r="E1086" s="139" t="s">
        <v>3902</v>
      </c>
      <c r="F1086" s="140" t="s">
        <v>3903</v>
      </c>
      <c r="G1086" s="141" t="s">
        <v>133</v>
      </c>
      <c r="H1086" s="142">
        <v>2</v>
      </c>
      <c r="I1086" s="143">
        <v>1840</v>
      </c>
      <c r="J1086" s="143">
        <f t="shared" si="180"/>
        <v>3680</v>
      </c>
      <c r="K1086" s="140" t="s">
        <v>117</v>
      </c>
      <c r="L1086" s="144"/>
      <c r="M1086" s="145" t="s">
        <v>1</v>
      </c>
      <c r="N1086" s="146" t="s">
        <v>34</v>
      </c>
      <c r="O1086" s="131">
        <v>0</v>
      </c>
      <c r="P1086" s="131">
        <f t="shared" si="181"/>
        <v>0</v>
      </c>
      <c r="Q1086" s="131">
        <v>0</v>
      </c>
      <c r="R1086" s="131">
        <f t="shared" si="182"/>
        <v>0</v>
      </c>
      <c r="S1086" s="131">
        <v>0</v>
      </c>
      <c r="T1086" s="132">
        <f t="shared" si="183"/>
        <v>0</v>
      </c>
      <c r="AR1086" s="133" t="s">
        <v>623</v>
      </c>
      <c r="AT1086" s="133" t="s">
        <v>2422</v>
      </c>
      <c r="AU1086" s="133" t="s">
        <v>76</v>
      </c>
      <c r="AY1086" s="13" t="s">
        <v>112</v>
      </c>
      <c r="BE1086" s="134">
        <f t="shared" si="184"/>
        <v>3680</v>
      </c>
      <c r="BF1086" s="134">
        <f t="shared" si="185"/>
        <v>0</v>
      </c>
      <c r="BG1086" s="134">
        <f t="shared" si="186"/>
        <v>0</v>
      </c>
      <c r="BH1086" s="134">
        <f t="shared" si="187"/>
        <v>0</v>
      </c>
      <c r="BI1086" s="134">
        <f t="shared" si="188"/>
        <v>0</v>
      </c>
      <c r="BJ1086" s="13" t="s">
        <v>76</v>
      </c>
      <c r="BK1086" s="134">
        <f t="shared" si="189"/>
        <v>3680</v>
      </c>
      <c r="BL1086" s="13" t="s">
        <v>623</v>
      </c>
      <c r="BM1086" s="133" t="s">
        <v>3904</v>
      </c>
    </row>
    <row r="1087" spans="2:65" s="1" customFormat="1" ht="33" customHeight="1">
      <c r="B1087" s="122"/>
      <c r="C1087" s="138" t="s">
        <v>3905</v>
      </c>
      <c r="D1087" s="138" t="s">
        <v>2422</v>
      </c>
      <c r="E1087" s="139" t="s">
        <v>3906</v>
      </c>
      <c r="F1087" s="140" t="s">
        <v>3907</v>
      </c>
      <c r="G1087" s="141" t="s">
        <v>133</v>
      </c>
      <c r="H1087" s="142">
        <v>2</v>
      </c>
      <c r="I1087" s="143">
        <v>2610</v>
      </c>
      <c r="J1087" s="143">
        <f t="shared" si="180"/>
        <v>5220</v>
      </c>
      <c r="K1087" s="140" t="s">
        <v>117</v>
      </c>
      <c r="L1087" s="144"/>
      <c r="M1087" s="145" t="s">
        <v>1</v>
      </c>
      <c r="N1087" s="146" t="s">
        <v>34</v>
      </c>
      <c r="O1087" s="131">
        <v>0</v>
      </c>
      <c r="P1087" s="131">
        <f t="shared" si="181"/>
        <v>0</v>
      </c>
      <c r="Q1087" s="131">
        <v>0</v>
      </c>
      <c r="R1087" s="131">
        <f t="shared" si="182"/>
        <v>0</v>
      </c>
      <c r="S1087" s="131">
        <v>0</v>
      </c>
      <c r="T1087" s="132">
        <f t="shared" si="183"/>
        <v>0</v>
      </c>
      <c r="AR1087" s="133" t="s">
        <v>623</v>
      </c>
      <c r="AT1087" s="133" t="s">
        <v>2422</v>
      </c>
      <c r="AU1087" s="133" t="s">
        <v>76</v>
      </c>
      <c r="AY1087" s="13" t="s">
        <v>112</v>
      </c>
      <c r="BE1087" s="134">
        <f t="shared" si="184"/>
        <v>5220</v>
      </c>
      <c r="BF1087" s="134">
        <f t="shared" si="185"/>
        <v>0</v>
      </c>
      <c r="BG1087" s="134">
        <f t="shared" si="186"/>
        <v>0</v>
      </c>
      <c r="BH1087" s="134">
        <f t="shared" si="187"/>
        <v>0</v>
      </c>
      <c r="BI1087" s="134">
        <f t="shared" si="188"/>
        <v>0</v>
      </c>
      <c r="BJ1087" s="13" t="s">
        <v>76</v>
      </c>
      <c r="BK1087" s="134">
        <f t="shared" si="189"/>
        <v>5220</v>
      </c>
      <c r="BL1087" s="13" t="s">
        <v>623</v>
      </c>
      <c r="BM1087" s="133" t="s">
        <v>3908</v>
      </c>
    </row>
    <row r="1088" spans="2:65" s="1" customFormat="1" ht="49.15" customHeight="1">
      <c r="B1088" s="122"/>
      <c r="C1088" s="138" t="s">
        <v>3909</v>
      </c>
      <c r="D1088" s="138" t="s">
        <v>2422</v>
      </c>
      <c r="E1088" s="139" t="s">
        <v>3910</v>
      </c>
      <c r="F1088" s="140" t="s">
        <v>3911</v>
      </c>
      <c r="G1088" s="141" t="s">
        <v>133</v>
      </c>
      <c r="H1088" s="142">
        <v>2</v>
      </c>
      <c r="I1088" s="143">
        <v>606</v>
      </c>
      <c r="J1088" s="143">
        <f t="shared" si="180"/>
        <v>1212</v>
      </c>
      <c r="K1088" s="140" t="s">
        <v>117</v>
      </c>
      <c r="L1088" s="144"/>
      <c r="M1088" s="145" t="s">
        <v>1</v>
      </c>
      <c r="N1088" s="146" t="s">
        <v>34</v>
      </c>
      <c r="O1088" s="131">
        <v>0</v>
      </c>
      <c r="P1088" s="131">
        <f t="shared" si="181"/>
        <v>0</v>
      </c>
      <c r="Q1088" s="131">
        <v>0</v>
      </c>
      <c r="R1088" s="131">
        <f t="shared" si="182"/>
        <v>0</v>
      </c>
      <c r="S1088" s="131">
        <v>0</v>
      </c>
      <c r="T1088" s="132">
        <f t="shared" si="183"/>
        <v>0</v>
      </c>
      <c r="AR1088" s="133" t="s">
        <v>623</v>
      </c>
      <c r="AT1088" s="133" t="s">
        <v>2422</v>
      </c>
      <c r="AU1088" s="133" t="s">
        <v>76</v>
      </c>
      <c r="AY1088" s="13" t="s">
        <v>112</v>
      </c>
      <c r="BE1088" s="134">
        <f t="shared" si="184"/>
        <v>1212</v>
      </c>
      <c r="BF1088" s="134">
        <f t="shared" si="185"/>
        <v>0</v>
      </c>
      <c r="BG1088" s="134">
        <f t="shared" si="186"/>
        <v>0</v>
      </c>
      <c r="BH1088" s="134">
        <f t="shared" si="187"/>
        <v>0</v>
      </c>
      <c r="BI1088" s="134">
        <f t="shared" si="188"/>
        <v>0</v>
      </c>
      <c r="BJ1088" s="13" t="s">
        <v>76</v>
      </c>
      <c r="BK1088" s="134">
        <f t="shared" si="189"/>
        <v>1212</v>
      </c>
      <c r="BL1088" s="13" t="s">
        <v>623</v>
      </c>
      <c r="BM1088" s="133" t="s">
        <v>3912</v>
      </c>
    </row>
    <row r="1089" spans="2:65" s="1" customFormat="1" ht="49.15" customHeight="1">
      <c r="B1089" s="122"/>
      <c r="C1089" s="138" t="s">
        <v>3913</v>
      </c>
      <c r="D1089" s="138" t="s">
        <v>2422</v>
      </c>
      <c r="E1089" s="139" t="s">
        <v>3914</v>
      </c>
      <c r="F1089" s="140" t="s">
        <v>3915</v>
      </c>
      <c r="G1089" s="141" t="s">
        <v>133</v>
      </c>
      <c r="H1089" s="142">
        <v>2</v>
      </c>
      <c r="I1089" s="143">
        <v>765</v>
      </c>
      <c r="J1089" s="143">
        <f t="shared" si="180"/>
        <v>1530</v>
      </c>
      <c r="K1089" s="140" t="s">
        <v>117</v>
      </c>
      <c r="L1089" s="144"/>
      <c r="M1089" s="145" t="s">
        <v>1</v>
      </c>
      <c r="N1089" s="146" t="s">
        <v>34</v>
      </c>
      <c r="O1089" s="131">
        <v>0</v>
      </c>
      <c r="P1089" s="131">
        <f t="shared" si="181"/>
        <v>0</v>
      </c>
      <c r="Q1089" s="131">
        <v>0</v>
      </c>
      <c r="R1089" s="131">
        <f t="shared" si="182"/>
        <v>0</v>
      </c>
      <c r="S1089" s="131">
        <v>0</v>
      </c>
      <c r="T1089" s="132">
        <f t="shared" si="183"/>
        <v>0</v>
      </c>
      <c r="AR1089" s="133" t="s">
        <v>623</v>
      </c>
      <c r="AT1089" s="133" t="s">
        <v>2422</v>
      </c>
      <c r="AU1089" s="133" t="s">
        <v>76</v>
      </c>
      <c r="AY1089" s="13" t="s">
        <v>112</v>
      </c>
      <c r="BE1089" s="134">
        <f t="shared" si="184"/>
        <v>1530</v>
      </c>
      <c r="BF1089" s="134">
        <f t="shared" si="185"/>
        <v>0</v>
      </c>
      <c r="BG1089" s="134">
        <f t="shared" si="186"/>
        <v>0</v>
      </c>
      <c r="BH1089" s="134">
        <f t="shared" si="187"/>
        <v>0</v>
      </c>
      <c r="BI1089" s="134">
        <f t="shared" si="188"/>
        <v>0</v>
      </c>
      <c r="BJ1089" s="13" t="s">
        <v>76</v>
      </c>
      <c r="BK1089" s="134">
        <f t="shared" si="189"/>
        <v>1530</v>
      </c>
      <c r="BL1089" s="13" t="s">
        <v>623</v>
      </c>
      <c r="BM1089" s="133" t="s">
        <v>3916</v>
      </c>
    </row>
    <row r="1090" spans="2:65" s="1" customFormat="1" ht="62.65" customHeight="1">
      <c r="B1090" s="122"/>
      <c r="C1090" s="138" t="s">
        <v>3917</v>
      </c>
      <c r="D1090" s="138" t="s">
        <v>2422</v>
      </c>
      <c r="E1090" s="139" t="s">
        <v>3918</v>
      </c>
      <c r="F1090" s="140" t="s">
        <v>3919</v>
      </c>
      <c r="G1090" s="141" t="s">
        <v>133</v>
      </c>
      <c r="H1090" s="142">
        <v>2</v>
      </c>
      <c r="I1090" s="143">
        <v>700</v>
      </c>
      <c r="J1090" s="143">
        <f t="shared" si="180"/>
        <v>1400</v>
      </c>
      <c r="K1090" s="140" t="s">
        <v>117</v>
      </c>
      <c r="L1090" s="144"/>
      <c r="M1090" s="145" t="s">
        <v>1</v>
      </c>
      <c r="N1090" s="146" t="s">
        <v>34</v>
      </c>
      <c r="O1090" s="131">
        <v>0</v>
      </c>
      <c r="P1090" s="131">
        <f t="shared" si="181"/>
        <v>0</v>
      </c>
      <c r="Q1090" s="131">
        <v>0</v>
      </c>
      <c r="R1090" s="131">
        <f t="shared" si="182"/>
        <v>0</v>
      </c>
      <c r="S1090" s="131">
        <v>0</v>
      </c>
      <c r="T1090" s="132">
        <f t="shared" si="183"/>
        <v>0</v>
      </c>
      <c r="AR1090" s="133" t="s">
        <v>623</v>
      </c>
      <c r="AT1090" s="133" t="s">
        <v>2422</v>
      </c>
      <c r="AU1090" s="133" t="s">
        <v>76</v>
      </c>
      <c r="AY1090" s="13" t="s">
        <v>112</v>
      </c>
      <c r="BE1090" s="134">
        <f t="shared" si="184"/>
        <v>1400</v>
      </c>
      <c r="BF1090" s="134">
        <f t="shared" si="185"/>
        <v>0</v>
      </c>
      <c r="BG1090" s="134">
        <f t="shared" si="186"/>
        <v>0</v>
      </c>
      <c r="BH1090" s="134">
        <f t="shared" si="187"/>
        <v>0</v>
      </c>
      <c r="BI1090" s="134">
        <f t="shared" si="188"/>
        <v>0</v>
      </c>
      <c r="BJ1090" s="13" t="s">
        <v>76</v>
      </c>
      <c r="BK1090" s="134">
        <f t="shared" si="189"/>
        <v>1400</v>
      </c>
      <c r="BL1090" s="13" t="s">
        <v>623</v>
      </c>
      <c r="BM1090" s="133" t="s">
        <v>3920</v>
      </c>
    </row>
    <row r="1091" spans="2:65" s="1" customFormat="1" ht="37.9" customHeight="1">
      <c r="B1091" s="122"/>
      <c r="C1091" s="138" t="s">
        <v>3921</v>
      </c>
      <c r="D1091" s="138" t="s">
        <v>2422</v>
      </c>
      <c r="E1091" s="139" t="s">
        <v>3922</v>
      </c>
      <c r="F1091" s="140" t="s">
        <v>3923</v>
      </c>
      <c r="G1091" s="141" t="s">
        <v>133</v>
      </c>
      <c r="H1091" s="142">
        <v>2</v>
      </c>
      <c r="I1091" s="143">
        <v>17</v>
      </c>
      <c r="J1091" s="143">
        <f t="shared" si="180"/>
        <v>34</v>
      </c>
      <c r="K1091" s="140" t="s">
        <v>117</v>
      </c>
      <c r="L1091" s="144"/>
      <c r="M1091" s="145" t="s">
        <v>1</v>
      </c>
      <c r="N1091" s="146" t="s">
        <v>34</v>
      </c>
      <c r="O1091" s="131">
        <v>0</v>
      </c>
      <c r="P1091" s="131">
        <f t="shared" si="181"/>
        <v>0</v>
      </c>
      <c r="Q1091" s="131">
        <v>0</v>
      </c>
      <c r="R1091" s="131">
        <f t="shared" si="182"/>
        <v>0</v>
      </c>
      <c r="S1091" s="131">
        <v>0</v>
      </c>
      <c r="T1091" s="132">
        <f t="shared" si="183"/>
        <v>0</v>
      </c>
      <c r="AR1091" s="133" t="s">
        <v>623</v>
      </c>
      <c r="AT1091" s="133" t="s">
        <v>2422</v>
      </c>
      <c r="AU1091" s="133" t="s">
        <v>76</v>
      </c>
      <c r="AY1091" s="13" t="s">
        <v>112</v>
      </c>
      <c r="BE1091" s="134">
        <f t="shared" si="184"/>
        <v>34</v>
      </c>
      <c r="BF1091" s="134">
        <f t="shared" si="185"/>
        <v>0</v>
      </c>
      <c r="BG1091" s="134">
        <f t="shared" si="186"/>
        <v>0</v>
      </c>
      <c r="BH1091" s="134">
        <f t="shared" si="187"/>
        <v>0</v>
      </c>
      <c r="BI1091" s="134">
        <f t="shared" si="188"/>
        <v>0</v>
      </c>
      <c r="BJ1091" s="13" t="s">
        <v>76</v>
      </c>
      <c r="BK1091" s="134">
        <f t="shared" si="189"/>
        <v>34</v>
      </c>
      <c r="BL1091" s="13" t="s">
        <v>623</v>
      </c>
      <c r="BM1091" s="133" t="s">
        <v>3924</v>
      </c>
    </row>
    <row r="1092" spans="2:65" s="1" customFormat="1" ht="33" customHeight="1">
      <c r="B1092" s="122"/>
      <c r="C1092" s="138" t="s">
        <v>3925</v>
      </c>
      <c r="D1092" s="138" t="s">
        <v>2422</v>
      </c>
      <c r="E1092" s="139" t="s">
        <v>3926</v>
      </c>
      <c r="F1092" s="140" t="s">
        <v>3927</v>
      </c>
      <c r="G1092" s="141" t="s">
        <v>133</v>
      </c>
      <c r="H1092" s="142">
        <v>2</v>
      </c>
      <c r="I1092" s="143">
        <v>407</v>
      </c>
      <c r="J1092" s="143">
        <f t="shared" si="180"/>
        <v>814</v>
      </c>
      <c r="K1092" s="140" t="s">
        <v>117</v>
      </c>
      <c r="L1092" s="144"/>
      <c r="M1092" s="145" t="s">
        <v>1</v>
      </c>
      <c r="N1092" s="146" t="s">
        <v>34</v>
      </c>
      <c r="O1092" s="131">
        <v>0</v>
      </c>
      <c r="P1092" s="131">
        <f t="shared" si="181"/>
        <v>0</v>
      </c>
      <c r="Q1092" s="131">
        <v>0</v>
      </c>
      <c r="R1092" s="131">
        <f t="shared" si="182"/>
        <v>0</v>
      </c>
      <c r="S1092" s="131">
        <v>0</v>
      </c>
      <c r="T1092" s="132">
        <f t="shared" si="183"/>
        <v>0</v>
      </c>
      <c r="AR1092" s="133" t="s">
        <v>623</v>
      </c>
      <c r="AT1092" s="133" t="s">
        <v>2422</v>
      </c>
      <c r="AU1092" s="133" t="s">
        <v>76</v>
      </c>
      <c r="AY1092" s="13" t="s">
        <v>112</v>
      </c>
      <c r="BE1092" s="134">
        <f t="shared" si="184"/>
        <v>814</v>
      </c>
      <c r="BF1092" s="134">
        <f t="shared" si="185"/>
        <v>0</v>
      </c>
      <c r="BG1092" s="134">
        <f t="shared" si="186"/>
        <v>0</v>
      </c>
      <c r="BH1092" s="134">
        <f t="shared" si="187"/>
        <v>0</v>
      </c>
      <c r="BI1092" s="134">
        <f t="shared" si="188"/>
        <v>0</v>
      </c>
      <c r="BJ1092" s="13" t="s">
        <v>76</v>
      </c>
      <c r="BK1092" s="134">
        <f t="shared" si="189"/>
        <v>814</v>
      </c>
      <c r="BL1092" s="13" t="s">
        <v>623</v>
      </c>
      <c r="BM1092" s="133" t="s">
        <v>3928</v>
      </c>
    </row>
    <row r="1093" spans="2:65" s="1" customFormat="1" ht="37.9" customHeight="1">
      <c r="B1093" s="122"/>
      <c r="C1093" s="138" t="s">
        <v>3929</v>
      </c>
      <c r="D1093" s="138" t="s">
        <v>2422</v>
      </c>
      <c r="E1093" s="139" t="s">
        <v>3930</v>
      </c>
      <c r="F1093" s="140" t="s">
        <v>3931</v>
      </c>
      <c r="G1093" s="141" t="s">
        <v>133</v>
      </c>
      <c r="H1093" s="142">
        <v>2</v>
      </c>
      <c r="I1093" s="143">
        <v>175</v>
      </c>
      <c r="J1093" s="143">
        <f t="shared" si="180"/>
        <v>350</v>
      </c>
      <c r="K1093" s="140" t="s">
        <v>117</v>
      </c>
      <c r="L1093" s="144"/>
      <c r="M1093" s="145" t="s">
        <v>1</v>
      </c>
      <c r="N1093" s="146" t="s">
        <v>34</v>
      </c>
      <c r="O1093" s="131">
        <v>0</v>
      </c>
      <c r="P1093" s="131">
        <f t="shared" si="181"/>
        <v>0</v>
      </c>
      <c r="Q1093" s="131">
        <v>0</v>
      </c>
      <c r="R1093" s="131">
        <f t="shared" si="182"/>
        <v>0</v>
      </c>
      <c r="S1093" s="131">
        <v>0</v>
      </c>
      <c r="T1093" s="132">
        <f t="shared" si="183"/>
        <v>0</v>
      </c>
      <c r="AR1093" s="133" t="s">
        <v>623</v>
      </c>
      <c r="AT1093" s="133" t="s">
        <v>2422</v>
      </c>
      <c r="AU1093" s="133" t="s">
        <v>76</v>
      </c>
      <c r="AY1093" s="13" t="s">
        <v>112</v>
      </c>
      <c r="BE1093" s="134">
        <f t="shared" si="184"/>
        <v>350</v>
      </c>
      <c r="BF1093" s="134">
        <f t="shared" si="185"/>
        <v>0</v>
      </c>
      <c r="BG1093" s="134">
        <f t="shared" si="186"/>
        <v>0</v>
      </c>
      <c r="BH1093" s="134">
        <f t="shared" si="187"/>
        <v>0</v>
      </c>
      <c r="BI1093" s="134">
        <f t="shared" si="188"/>
        <v>0</v>
      </c>
      <c r="BJ1093" s="13" t="s">
        <v>76</v>
      </c>
      <c r="BK1093" s="134">
        <f t="shared" si="189"/>
        <v>350</v>
      </c>
      <c r="BL1093" s="13" t="s">
        <v>623</v>
      </c>
      <c r="BM1093" s="133" t="s">
        <v>3932</v>
      </c>
    </row>
    <row r="1094" spans="2:65" s="1" customFormat="1" ht="37.9" customHeight="1">
      <c r="B1094" s="122"/>
      <c r="C1094" s="138" t="s">
        <v>3933</v>
      </c>
      <c r="D1094" s="138" t="s">
        <v>2422</v>
      </c>
      <c r="E1094" s="139" t="s">
        <v>3934</v>
      </c>
      <c r="F1094" s="140" t="s">
        <v>3935</v>
      </c>
      <c r="G1094" s="141" t="s">
        <v>133</v>
      </c>
      <c r="H1094" s="142">
        <v>2</v>
      </c>
      <c r="I1094" s="143">
        <v>175</v>
      </c>
      <c r="J1094" s="143">
        <f t="shared" si="180"/>
        <v>350</v>
      </c>
      <c r="K1094" s="140" t="s">
        <v>117</v>
      </c>
      <c r="L1094" s="144"/>
      <c r="M1094" s="145" t="s">
        <v>1</v>
      </c>
      <c r="N1094" s="146" t="s">
        <v>34</v>
      </c>
      <c r="O1094" s="131">
        <v>0</v>
      </c>
      <c r="P1094" s="131">
        <f t="shared" si="181"/>
        <v>0</v>
      </c>
      <c r="Q1094" s="131">
        <v>0</v>
      </c>
      <c r="R1094" s="131">
        <f t="shared" si="182"/>
        <v>0</v>
      </c>
      <c r="S1094" s="131">
        <v>0</v>
      </c>
      <c r="T1094" s="132">
        <f t="shared" si="183"/>
        <v>0</v>
      </c>
      <c r="AR1094" s="133" t="s">
        <v>623</v>
      </c>
      <c r="AT1094" s="133" t="s">
        <v>2422</v>
      </c>
      <c r="AU1094" s="133" t="s">
        <v>76</v>
      </c>
      <c r="AY1094" s="13" t="s">
        <v>112</v>
      </c>
      <c r="BE1094" s="134">
        <f t="shared" si="184"/>
        <v>350</v>
      </c>
      <c r="BF1094" s="134">
        <f t="shared" si="185"/>
        <v>0</v>
      </c>
      <c r="BG1094" s="134">
        <f t="shared" si="186"/>
        <v>0</v>
      </c>
      <c r="BH1094" s="134">
        <f t="shared" si="187"/>
        <v>0</v>
      </c>
      <c r="BI1094" s="134">
        <f t="shared" si="188"/>
        <v>0</v>
      </c>
      <c r="BJ1094" s="13" t="s">
        <v>76</v>
      </c>
      <c r="BK1094" s="134">
        <f t="shared" si="189"/>
        <v>350</v>
      </c>
      <c r="BL1094" s="13" t="s">
        <v>623</v>
      </c>
      <c r="BM1094" s="133" t="s">
        <v>3936</v>
      </c>
    </row>
    <row r="1095" spans="2:65" s="1" customFormat="1" ht="55.5" customHeight="1">
      <c r="B1095" s="122"/>
      <c r="C1095" s="138" t="s">
        <v>3937</v>
      </c>
      <c r="D1095" s="138" t="s">
        <v>2422</v>
      </c>
      <c r="E1095" s="139" t="s">
        <v>3938</v>
      </c>
      <c r="F1095" s="140" t="s">
        <v>3939</v>
      </c>
      <c r="G1095" s="141" t="s">
        <v>133</v>
      </c>
      <c r="H1095" s="142">
        <v>2</v>
      </c>
      <c r="I1095" s="143">
        <v>1830</v>
      </c>
      <c r="J1095" s="143">
        <f t="shared" si="180"/>
        <v>3660</v>
      </c>
      <c r="K1095" s="140" t="s">
        <v>117</v>
      </c>
      <c r="L1095" s="144"/>
      <c r="M1095" s="145" t="s">
        <v>1</v>
      </c>
      <c r="N1095" s="146" t="s">
        <v>34</v>
      </c>
      <c r="O1095" s="131">
        <v>0</v>
      </c>
      <c r="P1095" s="131">
        <f t="shared" si="181"/>
        <v>0</v>
      </c>
      <c r="Q1095" s="131">
        <v>0</v>
      </c>
      <c r="R1095" s="131">
        <f t="shared" si="182"/>
        <v>0</v>
      </c>
      <c r="S1095" s="131">
        <v>0</v>
      </c>
      <c r="T1095" s="132">
        <f t="shared" si="183"/>
        <v>0</v>
      </c>
      <c r="AR1095" s="133" t="s">
        <v>623</v>
      </c>
      <c r="AT1095" s="133" t="s">
        <v>2422</v>
      </c>
      <c r="AU1095" s="133" t="s">
        <v>76</v>
      </c>
      <c r="AY1095" s="13" t="s">
        <v>112</v>
      </c>
      <c r="BE1095" s="134">
        <f t="shared" si="184"/>
        <v>3660</v>
      </c>
      <c r="BF1095" s="134">
        <f t="shared" si="185"/>
        <v>0</v>
      </c>
      <c r="BG1095" s="134">
        <f t="shared" si="186"/>
        <v>0</v>
      </c>
      <c r="BH1095" s="134">
        <f t="shared" si="187"/>
        <v>0</v>
      </c>
      <c r="BI1095" s="134">
        <f t="shared" si="188"/>
        <v>0</v>
      </c>
      <c r="BJ1095" s="13" t="s">
        <v>76</v>
      </c>
      <c r="BK1095" s="134">
        <f t="shared" si="189"/>
        <v>3660</v>
      </c>
      <c r="BL1095" s="13" t="s">
        <v>623</v>
      </c>
      <c r="BM1095" s="133" t="s">
        <v>3940</v>
      </c>
    </row>
    <row r="1096" spans="2:65" s="1" customFormat="1" ht="49.15" customHeight="1">
      <c r="B1096" s="122"/>
      <c r="C1096" s="138" t="s">
        <v>3941</v>
      </c>
      <c r="D1096" s="138" t="s">
        <v>2422</v>
      </c>
      <c r="E1096" s="139" t="s">
        <v>3942</v>
      </c>
      <c r="F1096" s="140" t="s">
        <v>3943</v>
      </c>
      <c r="G1096" s="141" t="s">
        <v>133</v>
      </c>
      <c r="H1096" s="142">
        <v>2</v>
      </c>
      <c r="I1096" s="143">
        <v>418</v>
      </c>
      <c r="J1096" s="143">
        <f t="shared" si="180"/>
        <v>836</v>
      </c>
      <c r="K1096" s="140" t="s">
        <v>117</v>
      </c>
      <c r="L1096" s="144"/>
      <c r="M1096" s="145" t="s">
        <v>1</v>
      </c>
      <c r="N1096" s="146" t="s">
        <v>34</v>
      </c>
      <c r="O1096" s="131">
        <v>0</v>
      </c>
      <c r="P1096" s="131">
        <f t="shared" si="181"/>
        <v>0</v>
      </c>
      <c r="Q1096" s="131">
        <v>0</v>
      </c>
      <c r="R1096" s="131">
        <f t="shared" si="182"/>
        <v>0</v>
      </c>
      <c r="S1096" s="131">
        <v>0</v>
      </c>
      <c r="T1096" s="132">
        <f t="shared" si="183"/>
        <v>0</v>
      </c>
      <c r="AR1096" s="133" t="s">
        <v>623</v>
      </c>
      <c r="AT1096" s="133" t="s">
        <v>2422</v>
      </c>
      <c r="AU1096" s="133" t="s">
        <v>76</v>
      </c>
      <c r="AY1096" s="13" t="s">
        <v>112</v>
      </c>
      <c r="BE1096" s="134">
        <f t="shared" si="184"/>
        <v>836</v>
      </c>
      <c r="BF1096" s="134">
        <f t="shared" si="185"/>
        <v>0</v>
      </c>
      <c r="BG1096" s="134">
        <f t="shared" si="186"/>
        <v>0</v>
      </c>
      <c r="BH1096" s="134">
        <f t="shared" si="187"/>
        <v>0</v>
      </c>
      <c r="BI1096" s="134">
        <f t="shared" si="188"/>
        <v>0</v>
      </c>
      <c r="BJ1096" s="13" t="s">
        <v>76</v>
      </c>
      <c r="BK1096" s="134">
        <f t="shared" si="189"/>
        <v>836</v>
      </c>
      <c r="BL1096" s="13" t="s">
        <v>623</v>
      </c>
      <c r="BM1096" s="133" t="s">
        <v>3944</v>
      </c>
    </row>
    <row r="1097" spans="2:65" s="1" customFormat="1" ht="49.15" customHeight="1">
      <c r="B1097" s="122"/>
      <c r="C1097" s="138" t="s">
        <v>3945</v>
      </c>
      <c r="D1097" s="138" t="s">
        <v>2422</v>
      </c>
      <c r="E1097" s="139" t="s">
        <v>3946</v>
      </c>
      <c r="F1097" s="140" t="s">
        <v>3947</v>
      </c>
      <c r="G1097" s="141" t="s">
        <v>133</v>
      </c>
      <c r="H1097" s="142">
        <v>2</v>
      </c>
      <c r="I1097" s="143">
        <v>476</v>
      </c>
      <c r="J1097" s="143">
        <f t="shared" si="180"/>
        <v>952</v>
      </c>
      <c r="K1097" s="140" t="s">
        <v>117</v>
      </c>
      <c r="L1097" s="144"/>
      <c r="M1097" s="145" t="s">
        <v>1</v>
      </c>
      <c r="N1097" s="146" t="s">
        <v>34</v>
      </c>
      <c r="O1097" s="131">
        <v>0</v>
      </c>
      <c r="P1097" s="131">
        <f t="shared" si="181"/>
        <v>0</v>
      </c>
      <c r="Q1097" s="131">
        <v>0</v>
      </c>
      <c r="R1097" s="131">
        <f t="shared" si="182"/>
        <v>0</v>
      </c>
      <c r="S1097" s="131">
        <v>0</v>
      </c>
      <c r="T1097" s="132">
        <f t="shared" si="183"/>
        <v>0</v>
      </c>
      <c r="AR1097" s="133" t="s">
        <v>623</v>
      </c>
      <c r="AT1097" s="133" t="s">
        <v>2422</v>
      </c>
      <c r="AU1097" s="133" t="s">
        <v>76</v>
      </c>
      <c r="AY1097" s="13" t="s">
        <v>112</v>
      </c>
      <c r="BE1097" s="134">
        <f t="shared" si="184"/>
        <v>952</v>
      </c>
      <c r="BF1097" s="134">
        <f t="shared" si="185"/>
        <v>0</v>
      </c>
      <c r="BG1097" s="134">
        <f t="shared" si="186"/>
        <v>0</v>
      </c>
      <c r="BH1097" s="134">
        <f t="shared" si="187"/>
        <v>0</v>
      </c>
      <c r="BI1097" s="134">
        <f t="shared" si="188"/>
        <v>0</v>
      </c>
      <c r="BJ1097" s="13" t="s">
        <v>76</v>
      </c>
      <c r="BK1097" s="134">
        <f t="shared" si="189"/>
        <v>952</v>
      </c>
      <c r="BL1097" s="13" t="s">
        <v>623</v>
      </c>
      <c r="BM1097" s="133" t="s">
        <v>3948</v>
      </c>
    </row>
    <row r="1098" spans="2:65" s="1" customFormat="1" ht="44.25" customHeight="1">
      <c r="B1098" s="122"/>
      <c r="C1098" s="138" t="s">
        <v>3949</v>
      </c>
      <c r="D1098" s="138" t="s">
        <v>2422</v>
      </c>
      <c r="E1098" s="139" t="s">
        <v>3950</v>
      </c>
      <c r="F1098" s="140" t="s">
        <v>3951</v>
      </c>
      <c r="G1098" s="141" t="s">
        <v>133</v>
      </c>
      <c r="H1098" s="142">
        <v>2</v>
      </c>
      <c r="I1098" s="143">
        <v>4590</v>
      </c>
      <c r="J1098" s="143">
        <f t="shared" si="180"/>
        <v>9180</v>
      </c>
      <c r="K1098" s="140" t="s">
        <v>117</v>
      </c>
      <c r="L1098" s="144"/>
      <c r="M1098" s="145" t="s">
        <v>1</v>
      </c>
      <c r="N1098" s="146" t="s">
        <v>34</v>
      </c>
      <c r="O1098" s="131">
        <v>0</v>
      </c>
      <c r="P1098" s="131">
        <f t="shared" si="181"/>
        <v>0</v>
      </c>
      <c r="Q1098" s="131">
        <v>0</v>
      </c>
      <c r="R1098" s="131">
        <f t="shared" si="182"/>
        <v>0</v>
      </c>
      <c r="S1098" s="131">
        <v>0</v>
      </c>
      <c r="T1098" s="132">
        <f t="shared" si="183"/>
        <v>0</v>
      </c>
      <c r="AR1098" s="133" t="s">
        <v>623</v>
      </c>
      <c r="AT1098" s="133" t="s">
        <v>2422</v>
      </c>
      <c r="AU1098" s="133" t="s">
        <v>76</v>
      </c>
      <c r="AY1098" s="13" t="s">
        <v>112</v>
      </c>
      <c r="BE1098" s="134">
        <f t="shared" si="184"/>
        <v>9180</v>
      </c>
      <c r="BF1098" s="134">
        <f t="shared" si="185"/>
        <v>0</v>
      </c>
      <c r="BG1098" s="134">
        <f t="shared" si="186"/>
        <v>0</v>
      </c>
      <c r="BH1098" s="134">
        <f t="shared" si="187"/>
        <v>0</v>
      </c>
      <c r="BI1098" s="134">
        <f t="shared" si="188"/>
        <v>0</v>
      </c>
      <c r="BJ1098" s="13" t="s">
        <v>76</v>
      </c>
      <c r="BK1098" s="134">
        <f t="shared" si="189"/>
        <v>9180</v>
      </c>
      <c r="BL1098" s="13" t="s">
        <v>623</v>
      </c>
      <c r="BM1098" s="133" t="s">
        <v>3952</v>
      </c>
    </row>
    <row r="1099" spans="2:65" s="1" customFormat="1" ht="44.25" customHeight="1">
      <c r="B1099" s="122"/>
      <c r="C1099" s="138" t="s">
        <v>3953</v>
      </c>
      <c r="D1099" s="138" t="s">
        <v>2422</v>
      </c>
      <c r="E1099" s="139" t="s">
        <v>3954</v>
      </c>
      <c r="F1099" s="140" t="s">
        <v>3955</v>
      </c>
      <c r="G1099" s="141" t="s">
        <v>133</v>
      </c>
      <c r="H1099" s="142">
        <v>2</v>
      </c>
      <c r="I1099" s="143">
        <v>5170</v>
      </c>
      <c r="J1099" s="143">
        <f t="shared" si="180"/>
        <v>10340</v>
      </c>
      <c r="K1099" s="140" t="s">
        <v>117</v>
      </c>
      <c r="L1099" s="144"/>
      <c r="M1099" s="145" t="s">
        <v>1</v>
      </c>
      <c r="N1099" s="146" t="s">
        <v>34</v>
      </c>
      <c r="O1099" s="131">
        <v>0</v>
      </c>
      <c r="P1099" s="131">
        <f t="shared" si="181"/>
        <v>0</v>
      </c>
      <c r="Q1099" s="131">
        <v>0</v>
      </c>
      <c r="R1099" s="131">
        <f t="shared" si="182"/>
        <v>0</v>
      </c>
      <c r="S1099" s="131">
        <v>0</v>
      </c>
      <c r="T1099" s="132">
        <f t="shared" si="183"/>
        <v>0</v>
      </c>
      <c r="AR1099" s="133" t="s">
        <v>623</v>
      </c>
      <c r="AT1099" s="133" t="s">
        <v>2422</v>
      </c>
      <c r="AU1099" s="133" t="s">
        <v>76</v>
      </c>
      <c r="AY1099" s="13" t="s">
        <v>112</v>
      </c>
      <c r="BE1099" s="134">
        <f t="shared" si="184"/>
        <v>10340</v>
      </c>
      <c r="BF1099" s="134">
        <f t="shared" si="185"/>
        <v>0</v>
      </c>
      <c r="BG1099" s="134">
        <f t="shared" si="186"/>
        <v>0</v>
      </c>
      <c r="BH1099" s="134">
        <f t="shared" si="187"/>
        <v>0</v>
      </c>
      <c r="BI1099" s="134">
        <f t="shared" si="188"/>
        <v>0</v>
      </c>
      <c r="BJ1099" s="13" t="s">
        <v>76</v>
      </c>
      <c r="BK1099" s="134">
        <f t="shared" si="189"/>
        <v>10340</v>
      </c>
      <c r="BL1099" s="13" t="s">
        <v>623</v>
      </c>
      <c r="BM1099" s="133" t="s">
        <v>3956</v>
      </c>
    </row>
    <row r="1100" spans="2:65" s="1" customFormat="1" ht="44.25" customHeight="1">
      <c r="B1100" s="122"/>
      <c r="C1100" s="138" t="s">
        <v>3957</v>
      </c>
      <c r="D1100" s="138" t="s">
        <v>2422</v>
      </c>
      <c r="E1100" s="139" t="s">
        <v>3958</v>
      </c>
      <c r="F1100" s="140" t="s">
        <v>3959</v>
      </c>
      <c r="G1100" s="141" t="s">
        <v>133</v>
      </c>
      <c r="H1100" s="142">
        <v>2</v>
      </c>
      <c r="I1100" s="143">
        <v>4970</v>
      </c>
      <c r="J1100" s="143">
        <f t="shared" si="180"/>
        <v>9940</v>
      </c>
      <c r="K1100" s="140" t="s">
        <v>117</v>
      </c>
      <c r="L1100" s="144"/>
      <c r="M1100" s="145" t="s">
        <v>1</v>
      </c>
      <c r="N1100" s="146" t="s">
        <v>34</v>
      </c>
      <c r="O1100" s="131">
        <v>0</v>
      </c>
      <c r="P1100" s="131">
        <f t="shared" si="181"/>
        <v>0</v>
      </c>
      <c r="Q1100" s="131">
        <v>0</v>
      </c>
      <c r="R1100" s="131">
        <f t="shared" si="182"/>
        <v>0</v>
      </c>
      <c r="S1100" s="131">
        <v>0</v>
      </c>
      <c r="T1100" s="132">
        <f t="shared" si="183"/>
        <v>0</v>
      </c>
      <c r="AR1100" s="133" t="s">
        <v>623</v>
      </c>
      <c r="AT1100" s="133" t="s">
        <v>2422</v>
      </c>
      <c r="AU1100" s="133" t="s">
        <v>76</v>
      </c>
      <c r="AY1100" s="13" t="s">
        <v>112</v>
      </c>
      <c r="BE1100" s="134">
        <f t="shared" si="184"/>
        <v>9940</v>
      </c>
      <c r="BF1100" s="134">
        <f t="shared" si="185"/>
        <v>0</v>
      </c>
      <c r="BG1100" s="134">
        <f t="shared" si="186"/>
        <v>0</v>
      </c>
      <c r="BH1100" s="134">
        <f t="shared" si="187"/>
        <v>0</v>
      </c>
      <c r="BI1100" s="134">
        <f t="shared" si="188"/>
        <v>0</v>
      </c>
      <c r="BJ1100" s="13" t="s">
        <v>76</v>
      </c>
      <c r="BK1100" s="134">
        <f t="shared" si="189"/>
        <v>9940</v>
      </c>
      <c r="BL1100" s="13" t="s">
        <v>623</v>
      </c>
      <c r="BM1100" s="133" t="s">
        <v>3960</v>
      </c>
    </row>
    <row r="1101" spans="2:65" s="1" customFormat="1" ht="44.25" customHeight="1">
      <c r="B1101" s="122"/>
      <c r="C1101" s="138" t="s">
        <v>3961</v>
      </c>
      <c r="D1101" s="138" t="s">
        <v>2422</v>
      </c>
      <c r="E1101" s="139" t="s">
        <v>3962</v>
      </c>
      <c r="F1101" s="140" t="s">
        <v>3963</v>
      </c>
      <c r="G1101" s="141" t="s">
        <v>133</v>
      </c>
      <c r="H1101" s="142">
        <v>2</v>
      </c>
      <c r="I1101" s="143">
        <v>5500</v>
      </c>
      <c r="J1101" s="143">
        <f t="shared" si="180"/>
        <v>11000</v>
      </c>
      <c r="K1101" s="140" t="s">
        <v>117</v>
      </c>
      <c r="L1101" s="144"/>
      <c r="M1101" s="145" t="s">
        <v>1</v>
      </c>
      <c r="N1101" s="146" t="s">
        <v>34</v>
      </c>
      <c r="O1101" s="131">
        <v>0</v>
      </c>
      <c r="P1101" s="131">
        <f t="shared" si="181"/>
        <v>0</v>
      </c>
      <c r="Q1101" s="131">
        <v>0</v>
      </c>
      <c r="R1101" s="131">
        <f t="shared" si="182"/>
        <v>0</v>
      </c>
      <c r="S1101" s="131">
        <v>0</v>
      </c>
      <c r="T1101" s="132">
        <f t="shared" si="183"/>
        <v>0</v>
      </c>
      <c r="AR1101" s="133" t="s">
        <v>623</v>
      </c>
      <c r="AT1101" s="133" t="s">
        <v>2422</v>
      </c>
      <c r="AU1101" s="133" t="s">
        <v>76</v>
      </c>
      <c r="AY1101" s="13" t="s">
        <v>112</v>
      </c>
      <c r="BE1101" s="134">
        <f t="shared" si="184"/>
        <v>11000</v>
      </c>
      <c r="BF1101" s="134">
        <f t="shared" si="185"/>
        <v>0</v>
      </c>
      <c r="BG1101" s="134">
        <f t="shared" si="186"/>
        <v>0</v>
      </c>
      <c r="BH1101" s="134">
        <f t="shared" si="187"/>
        <v>0</v>
      </c>
      <c r="BI1101" s="134">
        <f t="shared" si="188"/>
        <v>0</v>
      </c>
      <c r="BJ1101" s="13" t="s">
        <v>76</v>
      </c>
      <c r="BK1101" s="134">
        <f t="shared" si="189"/>
        <v>11000</v>
      </c>
      <c r="BL1101" s="13" t="s">
        <v>623</v>
      </c>
      <c r="BM1101" s="133" t="s">
        <v>3964</v>
      </c>
    </row>
    <row r="1102" spans="2:65" s="1" customFormat="1" ht="44.25" customHeight="1">
      <c r="B1102" s="122"/>
      <c r="C1102" s="138" t="s">
        <v>3965</v>
      </c>
      <c r="D1102" s="138" t="s">
        <v>2422</v>
      </c>
      <c r="E1102" s="139" t="s">
        <v>3966</v>
      </c>
      <c r="F1102" s="140" t="s">
        <v>3967</v>
      </c>
      <c r="G1102" s="141" t="s">
        <v>133</v>
      </c>
      <c r="H1102" s="142">
        <v>2</v>
      </c>
      <c r="I1102" s="143">
        <v>7390</v>
      </c>
      <c r="J1102" s="143">
        <f t="shared" si="180"/>
        <v>14780</v>
      </c>
      <c r="K1102" s="140" t="s">
        <v>117</v>
      </c>
      <c r="L1102" s="144"/>
      <c r="M1102" s="145" t="s">
        <v>1</v>
      </c>
      <c r="N1102" s="146" t="s">
        <v>34</v>
      </c>
      <c r="O1102" s="131">
        <v>0</v>
      </c>
      <c r="P1102" s="131">
        <f t="shared" si="181"/>
        <v>0</v>
      </c>
      <c r="Q1102" s="131">
        <v>0</v>
      </c>
      <c r="R1102" s="131">
        <f t="shared" si="182"/>
        <v>0</v>
      </c>
      <c r="S1102" s="131">
        <v>0</v>
      </c>
      <c r="T1102" s="132">
        <f t="shared" si="183"/>
        <v>0</v>
      </c>
      <c r="AR1102" s="133" t="s">
        <v>623</v>
      </c>
      <c r="AT1102" s="133" t="s">
        <v>2422</v>
      </c>
      <c r="AU1102" s="133" t="s">
        <v>76</v>
      </c>
      <c r="AY1102" s="13" t="s">
        <v>112</v>
      </c>
      <c r="BE1102" s="134">
        <f t="shared" si="184"/>
        <v>14780</v>
      </c>
      <c r="BF1102" s="134">
        <f t="shared" si="185"/>
        <v>0</v>
      </c>
      <c r="BG1102" s="134">
        <f t="shared" si="186"/>
        <v>0</v>
      </c>
      <c r="BH1102" s="134">
        <f t="shared" si="187"/>
        <v>0</v>
      </c>
      <c r="BI1102" s="134">
        <f t="shared" si="188"/>
        <v>0</v>
      </c>
      <c r="BJ1102" s="13" t="s">
        <v>76</v>
      </c>
      <c r="BK1102" s="134">
        <f t="shared" si="189"/>
        <v>14780</v>
      </c>
      <c r="BL1102" s="13" t="s">
        <v>623</v>
      </c>
      <c r="BM1102" s="133" t="s">
        <v>3968</v>
      </c>
    </row>
    <row r="1103" spans="2:65" s="1" customFormat="1" ht="44.25" customHeight="1">
      <c r="B1103" s="122"/>
      <c r="C1103" s="138" t="s">
        <v>3969</v>
      </c>
      <c r="D1103" s="138" t="s">
        <v>2422</v>
      </c>
      <c r="E1103" s="139" t="s">
        <v>3970</v>
      </c>
      <c r="F1103" s="140" t="s">
        <v>3971</v>
      </c>
      <c r="G1103" s="141" t="s">
        <v>133</v>
      </c>
      <c r="H1103" s="142">
        <v>2</v>
      </c>
      <c r="I1103" s="143">
        <v>8740</v>
      </c>
      <c r="J1103" s="143">
        <f t="shared" si="180"/>
        <v>17480</v>
      </c>
      <c r="K1103" s="140" t="s">
        <v>117</v>
      </c>
      <c r="L1103" s="144"/>
      <c r="M1103" s="145" t="s">
        <v>1</v>
      </c>
      <c r="N1103" s="146" t="s">
        <v>34</v>
      </c>
      <c r="O1103" s="131">
        <v>0</v>
      </c>
      <c r="P1103" s="131">
        <f t="shared" si="181"/>
        <v>0</v>
      </c>
      <c r="Q1103" s="131">
        <v>0</v>
      </c>
      <c r="R1103" s="131">
        <f t="shared" si="182"/>
        <v>0</v>
      </c>
      <c r="S1103" s="131">
        <v>0</v>
      </c>
      <c r="T1103" s="132">
        <f t="shared" si="183"/>
        <v>0</v>
      </c>
      <c r="AR1103" s="133" t="s">
        <v>623</v>
      </c>
      <c r="AT1103" s="133" t="s">
        <v>2422</v>
      </c>
      <c r="AU1103" s="133" t="s">
        <v>76</v>
      </c>
      <c r="AY1103" s="13" t="s">
        <v>112</v>
      </c>
      <c r="BE1103" s="134">
        <f t="shared" si="184"/>
        <v>17480</v>
      </c>
      <c r="BF1103" s="134">
        <f t="shared" si="185"/>
        <v>0</v>
      </c>
      <c r="BG1103" s="134">
        <f t="shared" si="186"/>
        <v>0</v>
      </c>
      <c r="BH1103" s="134">
        <f t="shared" si="187"/>
        <v>0</v>
      </c>
      <c r="BI1103" s="134">
        <f t="shared" si="188"/>
        <v>0</v>
      </c>
      <c r="BJ1103" s="13" t="s">
        <v>76</v>
      </c>
      <c r="BK1103" s="134">
        <f t="shared" si="189"/>
        <v>17480</v>
      </c>
      <c r="BL1103" s="13" t="s">
        <v>623</v>
      </c>
      <c r="BM1103" s="133" t="s">
        <v>3972</v>
      </c>
    </row>
    <row r="1104" spans="2:65" s="1" customFormat="1" ht="44.25" customHeight="1">
      <c r="B1104" s="122"/>
      <c r="C1104" s="138" t="s">
        <v>3973</v>
      </c>
      <c r="D1104" s="138" t="s">
        <v>2422</v>
      </c>
      <c r="E1104" s="139" t="s">
        <v>3974</v>
      </c>
      <c r="F1104" s="140" t="s">
        <v>3975</v>
      </c>
      <c r="G1104" s="141" t="s">
        <v>133</v>
      </c>
      <c r="H1104" s="142">
        <v>2</v>
      </c>
      <c r="I1104" s="143">
        <v>7140</v>
      </c>
      <c r="J1104" s="143">
        <f t="shared" si="180"/>
        <v>14280</v>
      </c>
      <c r="K1104" s="140" t="s">
        <v>117</v>
      </c>
      <c r="L1104" s="144"/>
      <c r="M1104" s="145" t="s">
        <v>1</v>
      </c>
      <c r="N1104" s="146" t="s">
        <v>34</v>
      </c>
      <c r="O1104" s="131">
        <v>0</v>
      </c>
      <c r="P1104" s="131">
        <f t="shared" si="181"/>
        <v>0</v>
      </c>
      <c r="Q1104" s="131">
        <v>0</v>
      </c>
      <c r="R1104" s="131">
        <f t="shared" si="182"/>
        <v>0</v>
      </c>
      <c r="S1104" s="131">
        <v>0</v>
      </c>
      <c r="T1104" s="132">
        <f t="shared" si="183"/>
        <v>0</v>
      </c>
      <c r="AR1104" s="133" t="s">
        <v>623</v>
      </c>
      <c r="AT1104" s="133" t="s">
        <v>2422</v>
      </c>
      <c r="AU1104" s="133" t="s">
        <v>76</v>
      </c>
      <c r="AY1104" s="13" t="s">
        <v>112</v>
      </c>
      <c r="BE1104" s="134">
        <f t="shared" si="184"/>
        <v>14280</v>
      </c>
      <c r="BF1104" s="134">
        <f t="shared" si="185"/>
        <v>0</v>
      </c>
      <c r="BG1104" s="134">
        <f t="shared" si="186"/>
        <v>0</v>
      </c>
      <c r="BH1104" s="134">
        <f t="shared" si="187"/>
        <v>0</v>
      </c>
      <c r="BI1104" s="134">
        <f t="shared" si="188"/>
        <v>0</v>
      </c>
      <c r="BJ1104" s="13" t="s">
        <v>76</v>
      </c>
      <c r="BK1104" s="134">
        <f t="shared" si="189"/>
        <v>14280</v>
      </c>
      <c r="BL1104" s="13" t="s">
        <v>623</v>
      </c>
      <c r="BM1104" s="133" t="s">
        <v>3976</v>
      </c>
    </row>
    <row r="1105" spans="2:65" s="1" customFormat="1" ht="44.25" customHeight="1">
      <c r="B1105" s="122"/>
      <c r="C1105" s="138" t="s">
        <v>3977</v>
      </c>
      <c r="D1105" s="138" t="s">
        <v>2422</v>
      </c>
      <c r="E1105" s="139" t="s">
        <v>3978</v>
      </c>
      <c r="F1105" s="140" t="s">
        <v>3979</v>
      </c>
      <c r="G1105" s="141" t="s">
        <v>133</v>
      </c>
      <c r="H1105" s="142">
        <v>2</v>
      </c>
      <c r="I1105" s="143">
        <v>7140</v>
      </c>
      <c r="J1105" s="143">
        <f t="shared" si="180"/>
        <v>14280</v>
      </c>
      <c r="K1105" s="140" t="s">
        <v>117</v>
      </c>
      <c r="L1105" s="144"/>
      <c r="M1105" s="145" t="s">
        <v>1</v>
      </c>
      <c r="N1105" s="146" t="s">
        <v>34</v>
      </c>
      <c r="O1105" s="131">
        <v>0</v>
      </c>
      <c r="P1105" s="131">
        <f t="shared" si="181"/>
        <v>0</v>
      </c>
      <c r="Q1105" s="131">
        <v>0</v>
      </c>
      <c r="R1105" s="131">
        <f t="shared" si="182"/>
        <v>0</v>
      </c>
      <c r="S1105" s="131">
        <v>0</v>
      </c>
      <c r="T1105" s="132">
        <f t="shared" si="183"/>
        <v>0</v>
      </c>
      <c r="AR1105" s="133" t="s">
        <v>623</v>
      </c>
      <c r="AT1105" s="133" t="s">
        <v>2422</v>
      </c>
      <c r="AU1105" s="133" t="s">
        <v>76</v>
      </c>
      <c r="AY1105" s="13" t="s">
        <v>112</v>
      </c>
      <c r="BE1105" s="134">
        <f t="shared" si="184"/>
        <v>14280</v>
      </c>
      <c r="BF1105" s="134">
        <f t="shared" si="185"/>
        <v>0</v>
      </c>
      <c r="BG1105" s="134">
        <f t="shared" si="186"/>
        <v>0</v>
      </c>
      <c r="BH1105" s="134">
        <f t="shared" si="187"/>
        <v>0</v>
      </c>
      <c r="BI1105" s="134">
        <f t="shared" si="188"/>
        <v>0</v>
      </c>
      <c r="BJ1105" s="13" t="s">
        <v>76</v>
      </c>
      <c r="BK1105" s="134">
        <f t="shared" si="189"/>
        <v>14280</v>
      </c>
      <c r="BL1105" s="13" t="s">
        <v>623</v>
      </c>
      <c r="BM1105" s="133" t="s">
        <v>3980</v>
      </c>
    </row>
    <row r="1106" spans="2:65" s="1" customFormat="1" ht="44.25" customHeight="1">
      <c r="B1106" s="122"/>
      <c r="C1106" s="138" t="s">
        <v>3981</v>
      </c>
      <c r="D1106" s="138" t="s">
        <v>2422</v>
      </c>
      <c r="E1106" s="139" t="s">
        <v>3982</v>
      </c>
      <c r="F1106" s="140" t="s">
        <v>3983</v>
      </c>
      <c r="G1106" s="141" t="s">
        <v>133</v>
      </c>
      <c r="H1106" s="142">
        <v>2</v>
      </c>
      <c r="I1106" s="143">
        <v>8160</v>
      </c>
      <c r="J1106" s="143">
        <f t="shared" si="180"/>
        <v>16320</v>
      </c>
      <c r="K1106" s="140" t="s">
        <v>117</v>
      </c>
      <c r="L1106" s="144"/>
      <c r="M1106" s="145" t="s">
        <v>1</v>
      </c>
      <c r="N1106" s="146" t="s">
        <v>34</v>
      </c>
      <c r="O1106" s="131">
        <v>0</v>
      </c>
      <c r="P1106" s="131">
        <f t="shared" si="181"/>
        <v>0</v>
      </c>
      <c r="Q1106" s="131">
        <v>0</v>
      </c>
      <c r="R1106" s="131">
        <f t="shared" si="182"/>
        <v>0</v>
      </c>
      <c r="S1106" s="131">
        <v>0</v>
      </c>
      <c r="T1106" s="132">
        <f t="shared" si="183"/>
        <v>0</v>
      </c>
      <c r="AR1106" s="133" t="s">
        <v>623</v>
      </c>
      <c r="AT1106" s="133" t="s">
        <v>2422</v>
      </c>
      <c r="AU1106" s="133" t="s">
        <v>76</v>
      </c>
      <c r="AY1106" s="13" t="s">
        <v>112</v>
      </c>
      <c r="BE1106" s="134">
        <f t="shared" si="184"/>
        <v>16320</v>
      </c>
      <c r="BF1106" s="134">
        <f t="shared" si="185"/>
        <v>0</v>
      </c>
      <c r="BG1106" s="134">
        <f t="shared" si="186"/>
        <v>0</v>
      </c>
      <c r="BH1106" s="134">
        <f t="shared" si="187"/>
        <v>0</v>
      </c>
      <c r="BI1106" s="134">
        <f t="shared" si="188"/>
        <v>0</v>
      </c>
      <c r="BJ1106" s="13" t="s">
        <v>76</v>
      </c>
      <c r="BK1106" s="134">
        <f t="shared" si="189"/>
        <v>16320</v>
      </c>
      <c r="BL1106" s="13" t="s">
        <v>623</v>
      </c>
      <c r="BM1106" s="133" t="s">
        <v>3984</v>
      </c>
    </row>
    <row r="1107" spans="2:65" s="1" customFormat="1" ht="44.25" customHeight="1">
      <c r="B1107" s="122"/>
      <c r="C1107" s="138" t="s">
        <v>3985</v>
      </c>
      <c r="D1107" s="138" t="s">
        <v>2422</v>
      </c>
      <c r="E1107" s="139" t="s">
        <v>3986</v>
      </c>
      <c r="F1107" s="140" t="s">
        <v>3987</v>
      </c>
      <c r="G1107" s="141" t="s">
        <v>133</v>
      </c>
      <c r="H1107" s="142">
        <v>2</v>
      </c>
      <c r="I1107" s="143">
        <v>9400</v>
      </c>
      <c r="J1107" s="143">
        <f t="shared" si="180"/>
        <v>18800</v>
      </c>
      <c r="K1107" s="140" t="s">
        <v>117</v>
      </c>
      <c r="L1107" s="144"/>
      <c r="M1107" s="145" t="s">
        <v>1</v>
      </c>
      <c r="N1107" s="146" t="s">
        <v>34</v>
      </c>
      <c r="O1107" s="131">
        <v>0</v>
      </c>
      <c r="P1107" s="131">
        <f t="shared" si="181"/>
        <v>0</v>
      </c>
      <c r="Q1107" s="131">
        <v>0</v>
      </c>
      <c r="R1107" s="131">
        <f t="shared" si="182"/>
        <v>0</v>
      </c>
      <c r="S1107" s="131">
        <v>0</v>
      </c>
      <c r="T1107" s="132">
        <f t="shared" si="183"/>
        <v>0</v>
      </c>
      <c r="AR1107" s="133" t="s">
        <v>623</v>
      </c>
      <c r="AT1107" s="133" t="s">
        <v>2422</v>
      </c>
      <c r="AU1107" s="133" t="s">
        <v>76</v>
      </c>
      <c r="AY1107" s="13" t="s">
        <v>112</v>
      </c>
      <c r="BE1107" s="134">
        <f t="shared" si="184"/>
        <v>18800</v>
      </c>
      <c r="BF1107" s="134">
        <f t="shared" si="185"/>
        <v>0</v>
      </c>
      <c r="BG1107" s="134">
        <f t="shared" si="186"/>
        <v>0</v>
      </c>
      <c r="BH1107" s="134">
        <f t="shared" si="187"/>
        <v>0</v>
      </c>
      <c r="BI1107" s="134">
        <f t="shared" si="188"/>
        <v>0</v>
      </c>
      <c r="BJ1107" s="13" t="s">
        <v>76</v>
      </c>
      <c r="BK1107" s="134">
        <f t="shared" si="189"/>
        <v>18800</v>
      </c>
      <c r="BL1107" s="13" t="s">
        <v>623</v>
      </c>
      <c r="BM1107" s="133" t="s">
        <v>3988</v>
      </c>
    </row>
    <row r="1108" spans="2:65" s="1" customFormat="1" ht="44.25" customHeight="1">
      <c r="B1108" s="122"/>
      <c r="C1108" s="138" t="s">
        <v>3989</v>
      </c>
      <c r="D1108" s="138" t="s">
        <v>2422</v>
      </c>
      <c r="E1108" s="139" t="s">
        <v>3990</v>
      </c>
      <c r="F1108" s="140" t="s">
        <v>3991</v>
      </c>
      <c r="G1108" s="141" t="s">
        <v>133</v>
      </c>
      <c r="H1108" s="142">
        <v>2</v>
      </c>
      <c r="I1108" s="143">
        <v>15100</v>
      </c>
      <c r="J1108" s="143">
        <f t="shared" si="180"/>
        <v>30200</v>
      </c>
      <c r="K1108" s="140" t="s">
        <v>117</v>
      </c>
      <c r="L1108" s="144"/>
      <c r="M1108" s="145" t="s">
        <v>1</v>
      </c>
      <c r="N1108" s="146" t="s">
        <v>34</v>
      </c>
      <c r="O1108" s="131">
        <v>0</v>
      </c>
      <c r="P1108" s="131">
        <f t="shared" si="181"/>
        <v>0</v>
      </c>
      <c r="Q1108" s="131">
        <v>0</v>
      </c>
      <c r="R1108" s="131">
        <f t="shared" si="182"/>
        <v>0</v>
      </c>
      <c r="S1108" s="131">
        <v>0</v>
      </c>
      <c r="T1108" s="132">
        <f t="shared" si="183"/>
        <v>0</v>
      </c>
      <c r="AR1108" s="133" t="s">
        <v>623</v>
      </c>
      <c r="AT1108" s="133" t="s">
        <v>2422</v>
      </c>
      <c r="AU1108" s="133" t="s">
        <v>76</v>
      </c>
      <c r="AY1108" s="13" t="s">
        <v>112</v>
      </c>
      <c r="BE1108" s="134">
        <f t="shared" si="184"/>
        <v>30200</v>
      </c>
      <c r="BF1108" s="134">
        <f t="shared" si="185"/>
        <v>0</v>
      </c>
      <c r="BG1108" s="134">
        <f t="shared" si="186"/>
        <v>0</v>
      </c>
      <c r="BH1108" s="134">
        <f t="shared" si="187"/>
        <v>0</v>
      </c>
      <c r="BI1108" s="134">
        <f t="shared" si="188"/>
        <v>0</v>
      </c>
      <c r="BJ1108" s="13" t="s">
        <v>76</v>
      </c>
      <c r="BK1108" s="134">
        <f t="shared" si="189"/>
        <v>30200</v>
      </c>
      <c r="BL1108" s="13" t="s">
        <v>623</v>
      </c>
      <c r="BM1108" s="133" t="s">
        <v>3992</v>
      </c>
    </row>
    <row r="1109" spans="2:65" s="1" customFormat="1" ht="44.25" customHeight="1">
      <c r="B1109" s="122"/>
      <c r="C1109" s="138" t="s">
        <v>3993</v>
      </c>
      <c r="D1109" s="138" t="s">
        <v>2422</v>
      </c>
      <c r="E1109" s="139" t="s">
        <v>3994</v>
      </c>
      <c r="F1109" s="140" t="s">
        <v>3995</v>
      </c>
      <c r="G1109" s="141" t="s">
        <v>133</v>
      </c>
      <c r="H1109" s="142">
        <v>2</v>
      </c>
      <c r="I1109" s="143">
        <v>18700</v>
      </c>
      <c r="J1109" s="143">
        <f t="shared" si="180"/>
        <v>37400</v>
      </c>
      <c r="K1109" s="140" t="s">
        <v>117</v>
      </c>
      <c r="L1109" s="144"/>
      <c r="M1109" s="145" t="s">
        <v>1</v>
      </c>
      <c r="N1109" s="146" t="s">
        <v>34</v>
      </c>
      <c r="O1109" s="131">
        <v>0</v>
      </c>
      <c r="P1109" s="131">
        <f t="shared" si="181"/>
        <v>0</v>
      </c>
      <c r="Q1109" s="131">
        <v>0</v>
      </c>
      <c r="R1109" s="131">
        <f t="shared" si="182"/>
        <v>0</v>
      </c>
      <c r="S1109" s="131">
        <v>0</v>
      </c>
      <c r="T1109" s="132">
        <f t="shared" si="183"/>
        <v>0</v>
      </c>
      <c r="AR1109" s="133" t="s">
        <v>623</v>
      </c>
      <c r="AT1109" s="133" t="s">
        <v>2422</v>
      </c>
      <c r="AU1109" s="133" t="s">
        <v>76</v>
      </c>
      <c r="AY1109" s="13" t="s">
        <v>112</v>
      </c>
      <c r="BE1109" s="134">
        <f t="shared" si="184"/>
        <v>37400</v>
      </c>
      <c r="BF1109" s="134">
        <f t="shared" si="185"/>
        <v>0</v>
      </c>
      <c r="BG1109" s="134">
        <f t="shared" si="186"/>
        <v>0</v>
      </c>
      <c r="BH1109" s="134">
        <f t="shared" si="187"/>
        <v>0</v>
      </c>
      <c r="BI1109" s="134">
        <f t="shared" si="188"/>
        <v>0</v>
      </c>
      <c r="BJ1109" s="13" t="s">
        <v>76</v>
      </c>
      <c r="BK1109" s="134">
        <f t="shared" si="189"/>
        <v>37400</v>
      </c>
      <c r="BL1109" s="13" t="s">
        <v>623</v>
      </c>
      <c r="BM1109" s="133" t="s">
        <v>3996</v>
      </c>
    </row>
    <row r="1110" spans="2:65" s="1" customFormat="1" ht="49.15" customHeight="1">
      <c r="B1110" s="122"/>
      <c r="C1110" s="138" t="s">
        <v>3997</v>
      </c>
      <c r="D1110" s="138" t="s">
        <v>2422</v>
      </c>
      <c r="E1110" s="139" t="s">
        <v>3998</v>
      </c>
      <c r="F1110" s="140" t="s">
        <v>3999</v>
      </c>
      <c r="G1110" s="141" t="s">
        <v>133</v>
      </c>
      <c r="H1110" s="142">
        <v>2</v>
      </c>
      <c r="I1110" s="143">
        <v>13900</v>
      </c>
      <c r="J1110" s="143">
        <f t="shared" si="180"/>
        <v>27800</v>
      </c>
      <c r="K1110" s="140" t="s">
        <v>117</v>
      </c>
      <c r="L1110" s="144"/>
      <c r="M1110" s="145" t="s">
        <v>1</v>
      </c>
      <c r="N1110" s="146" t="s">
        <v>34</v>
      </c>
      <c r="O1110" s="131">
        <v>0</v>
      </c>
      <c r="P1110" s="131">
        <f t="shared" si="181"/>
        <v>0</v>
      </c>
      <c r="Q1110" s="131">
        <v>0</v>
      </c>
      <c r="R1110" s="131">
        <f t="shared" si="182"/>
        <v>0</v>
      </c>
      <c r="S1110" s="131">
        <v>0</v>
      </c>
      <c r="T1110" s="132">
        <f t="shared" si="183"/>
        <v>0</v>
      </c>
      <c r="AR1110" s="133" t="s">
        <v>623</v>
      </c>
      <c r="AT1110" s="133" t="s">
        <v>2422</v>
      </c>
      <c r="AU1110" s="133" t="s">
        <v>76</v>
      </c>
      <c r="AY1110" s="13" t="s">
        <v>112</v>
      </c>
      <c r="BE1110" s="134">
        <f t="shared" si="184"/>
        <v>27800</v>
      </c>
      <c r="BF1110" s="134">
        <f t="shared" si="185"/>
        <v>0</v>
      </c>
      <c r="BG1110" s="134">
        <f t="shared" si="186"/>
        <v>0</v>
      </c>
      <c r="BH1110" s="134">
        <f t="shared" si="187"/>
        <v>0</v>
      </c>
      <c r="BI1110" s="134">
        <f t="shared" si="188"/>
        <v>0</v>
      </c>
      <c r="BJ1110" s="13" t="s">
        <v>76</v>
      </c>
      <c r="BK1110" s="134">
        <f t="shared" si="189"/>
        <v>27800</v>
      </c>
      <c r="BL1110" s="13" t="s">
        <v>623</v>
      </c>
      <c r="BM1110" s="133" t="s">
        <v>4000</v>
      </c>
    </row>
    <row r="1111" spans="2:65" s="1" customFormat="1" ht="49.15" customHeight="1">
      <c r="B1111" s="122"/>
      <c r="C1111" s="138" t="s">
        <v>4001</v>
      </c>
      <c r="D1111" s="138" t="s">
        <v>2422</v>
      </c>
      <c r="E1111" s="139" t="s">
        <v>4002</v>
      </c>
      <c r="F1111" s="140" t="s">
        <v>4003</v>
      </c>
      <c r="G1111" s="141" t="s">
        <v>133</v>
      </c>
      <c r="H1111" s="142">
        <v>2</v>
      </c>
      <c r="I1111" s="143">
        <v>15000</v>
      </c>
      <c r="J1111" s="143">
        <f t="shared" si="180"/>
        <v>30000</v>
      </c>
      <c r="K1111" s="140" t="s">
        <v>117</v>
      </c>
      <c r="L1111" s="144"/>
      <c r="M1111" s="145" t="s">
        <v>1</v>
      </c>
      <c r="N1111" s="146" t="s">
        <v>34</v>
      </c>
      <c r="O1111" s="131">
        <v>0</v>
      </c>
      <c r="P1111" s="131">
        <f t="shared" si="181"/>
        <v>0</v>
      </c>
      <c r="Q1111" s="131">
        <v>0</v>
      </c>
      <c r="R1111" s="131">
        <f t="shared" si="182"/>
        <v>0</v>
      </c>
      <c r="S1111" s="131">
        <v>0</v>
      </c>
      <c r="T1111" s="132">
        <f t="shared" si="183"/>
        <v>0</v>
      </c>
      <c r="AR1111" s="133" t="s">
        <v>623</v>
      </c>
      <c r="AT1111" s="133" t="s">
        <v>2422</v>
      </c>
      <c r="AU1111" s="133" t="s">
        <v>76</v>
      </c>
      <c r="AY1111" s="13" t="s">
        <v>112</v>
      </c>
      <c r="BE1111" s="134">
        <f t="shared" si="184"/>
        <v>30000</v>
      </c>
      <c r="BF1111" s="134">
        <f t="shared" si="185"/>
        <v>0</v>
      </c>
      <c r="BG1111" s="134">
        <f t="shared" si="186"/>
        <v>0</v>
      </c>
      <c r="BH1111" s="134">
        <f t="shared" si="187"/>
        <v>0</v>
      </c>
      <c r="BI1111" s="134">
        <f t="shared" si="188"/>
        <v>0</v>
      </c>
      <c r="BJ1111" s="13" t="s">
        <v>76</v>
      </c>
      <c r="BK1111" s="134">
        <f t="shared" si="189"/>
        <v>30000</v>
      </c>
      <c r="BL1111" s="13" t="s">
        <v>623</v>
      </c>
      <c r="BM1111" s="133" t="s">
        <v>4004</v>
      </c>
    </row>
    <row r="1112" spans="2:65" s="1" customFormat="1" ht="44.25" customHeight="1">
      <c r="B1112" s="122"/>
      <c r="C1112" s="138" t="s">
        <v>4005</v>
      </c>
      <c r="D1112" s="138" t="s">
        <v>2422</v>
      </c>
      <c r="E1112" s="139" t="s">
        <v>4006</v>
      </c>
      <c r="F1112" s="140" t="s">
        <v>4007</v>
      </c>
      <c r="G1112" s="141" t="s">
        <v>133</v>
      </c>
      <c r="H1112" s="142">
        <v>2</v>
      </c>
      <c r="I1112" s="143">
        <v>4550</v>
      </c>
      <c r="J1112" s="143">
        <f t="shared" si="180"/>
        <v>9100</v>
      </c>
      <c r="K1112" s="140" t="s">
        <v>117</v>
      </c>
      <c r="L1112" s="144"/>
      <c r="M1112" s="145" t="s">
        <v>1</v>
      </c>
      <c r="N1112" s="146" t="s">
        <v>34</v>
      </c>
      <c r="O1112" s="131">
        <v>0</v>
      </c>
      <c r="P1112" s="131">
        <f t="shared" si="181"/>
        <v>0</v>
      </c>
      <c r="Q1112" s="131">
        <v>0</v>
      </c>
      <c r="R1112" s="131">
        <f t="shared" si="182"/>
        <v>0</v>
      </c>
      <c r="S1112" s="131">
        <v>0</v>
      </c>
      <c r="T1112" s="132">
        <f t="shared" si="183"/>
        <v>0</v>
      </c>
      <c r="AR1112" s="133" t="s">
        <v>623</v>
      </c>
      <c r="AT1112" s="133" t="s">
        <v>2422</v>
      </c>
      <c r="AU1112" s="133" t="s">
        <v>76</v>
      </c>
      <c r="AY1112" s="13" t="s">
        <v>112</v>
      </c>
      <c r="BE1112" s="134">
        <f t="shared" si="184"/>
        <v>9100</v>
      </c>
      <c r="BF1112" s="134">
        <f t="shared" si="185"/>
        <v>0</v>
      </c>
      <c r="BG1112" s="134">
        <f t="shared" si="186"/>
        <v>0</v>
      </c>
      <c r="BH1112" s="134">
        <f t="shared" si="187"/>
        <v>0</v>
      </c>
      <c r="BI1112" s="134">
        <f t="shared" si="188"/>
        <v>0</v>
      </c>
      <c r="BJ1112" s="13" t="s">
        <v>76</v>
      </c>
      <c r="BK1112" s="134">
        <f t="shared" si="189"/>
        <v>9100</v>
      </c>
      <c r="BL1112" s="13" t="s">
        <v>623</v>
      </c>
      <c r="BM1112" s="133" t="s">
        <v>4008</v>
      </c>
    </row>
    <row r="1113" spans="2:65" s="1" customFormat="1" ht="33" customHeight="1">
      <c r="B1113" s="122"/>
      <c r="C1113" s="138" t="s">
        <v>4009</v>
      </c>
      <c r="D1113" s="138" t="s">
        <v>2422</v>
      </c>
      <c r="E1113" s="139" t="s">
        <v>4010</v>
      </c>
      <c r="F1113" s="140" t="s">
        <v>4011</v>
      </c>
      <c r="G1113" s="141" t="s">
        <v>133</v>
      </c>
      <c r="H1113" s="142">
        <v>2</v>
      </c>
      <c r="I1113" s="143">
        <v>857</v>
      </c>
      <c r="J1113" s="143">
        <f t="shared" si="180"/>
        <v>1714</v>
      </c>
      <c r="K1113" s="140" t="s">
        <v>117</v>
      </c>
      <c r="L1113" s="144"/>
      <c r="M1113" s="145" t="s">
        <v>1</v>
      </c>
      <c r="N1113" s="146" t="s">
        <v>34</v>
      </c>
      <c r="O1113" s="131">
        <v>0</v>
      </c>
      <c r="P1113" s="131">
        <f t="shared" si="181"/>
        <v>0</v>
      </c>
      <c r="Q1113" s="131">
        <v>0</v>
      </c>
      <c r="R1113" s="131">
        <f t="shared" si="182"/>
        <v>0</v>
      </c>
      <c r="S1113" s="131">
        <v>0</v>
      </c>
      <c r="T1113" s="132">
        <f t="shared" si="183"/>
        <v>0</v>
      </c>
      <c r="AR1113" s="133" t="s">
        <v>623</v>
      </c>
      <c r="AT1113" s="133" t="s">
        <v>2422</v>
      </c>
      <c r="AU1113" s="133" t="s">
        <v>76</v>
      </c>
      <c r="AY1113" s="13" t="s">
        <v>112</v>
      </c>
      <c r="BE1113" s="134">
        <f t="shared" si="184"/>
        <v>1714</v>
      </c>
      <c r="BF1113" s="134">
        <f t="shared" si="185"/>
        <v>0</v>
      </c>
      <c r="BG1113" s="134">
        <f t="shared" si="186"/>
        <v>0</v>
      </c>
      <c r="BH1113" s="134">
        <f t="shared" si="187"/>
        <v>0</v>
      </c>
      <c r="BI1113" s="134">
        <f t="shared" si="188"/>
        <v>0</v>
      </c>
      <c r="BJ1113" s="13" t="s">
        <v>76</v>
      </c>
      <c r="BK1113" s="134">
        <f t="shared" si="189"/>
        <v>1714</v>
      </c>
      <c r="BL1113" s="13" t="s">
        <v>623</v>
      </c>
      <c r="BM1113" s="133" t="s">
        <v>4012</v>
      </c>
    </row>
    <row r="1114" spans="2:65" s="1" customFormat="1" ht="33" customHeight="1">
      <c r="B1114" s="122"/>
      <c r="C1114" s="138" t="s">
        <v>4013</v>
      </c>
      <c r="D1114" s="138" t="s">
        <v>2422</v>
      </c>
      <c r="E1114" s="139" t="s">
        <v>4014</v>
      </c>
      <c r="F1114" s="140" t="s">
        <v>4015</v>
      </c>
      <c r="G1114" s="141" t="s">
        <v>133</v>
      </c>
      <c r="H1114" s="142">
        <v>2</v>
      </c>
      <c r="I1114" s="143">
        <v>857</v>
      </c>
      <c r="J1114" s="143">
        <f t="shared" si="180"/>
        <v>1714</v>
      </c>
      <c r="K1114" s="140" t="s">
        <v>117</v>
      </c>
      <c r="L1114" s="144"/>
      <c r="M1114" s="145" t="s">
        <v>1</v>
      </c>
      <c r="N1114" s="146" t="s">
        <v>34</v>
      </c>
      <c r="O1114" s="131">
        <v>0</v>
      </c>
      <c r="P1114" s="131">
        <f t="shared" si="181"/>
        <v>0</v>
      </c>
      <c r="Q1114" s="131">
        <v>0</v>
      </c>
      <c r="R1114" s="131">
        <f t="shared" si="182"/>
        <v>0</v>
      </c>
      <c r="S1114" s="131">
        <v>0</v>
      </c>
      <c r="T1114" s="132">
        <f t="shared" si="183"/>
        <v>0</v>
      </c>
      <c r="AR1114" s="133" t="s">
        <v>623</v>
      </c>
      <c r="AT1114" s="133" t="s">
        <v>2422</v>
      </c>
      <c r="AU1114" s="133" t="s">
        <v>76</v>
      </c>
      <c r="AY1114" s="13" t="s">
        <v>112</v>
      </c>
      <c r="BE1114" s="134">
        <f t="shared" si="184"/>
        <v>1714</v>
      </c>
      <c r="BF1114" s="134">
        <f t="shared" si="185"/>
        <v>0</v>
      </c>
      <c r="BG1114" s="134">
        <f t="shared" si="186"/>
        <v>0</v>
      </c>
      <c r="BH1114" s="134">
        <f t="shared" si="187"/>
        <v>0</v>
      </c>
      <c r="BI1114" s="134">
        <f t="shared" si="188"/>
        <v>0</v>
      </c>
      <c r="BJ1114" s="13" t="s">
        <v>76</v>
      </c>
      <c r="BK1114" s="134">
        <f t="shared" si="189"/>
        <v>1714</v>
      </c>
      <c r="BL1114" s="13" t="s">
        <v>623</v>
      </c>
      <c r="BM1114" s="133" t="s">
        <v>4016</v>
      </c>
    </row>
    <row r="1115" spans="2:65" s="1" customFormat="1" ht="33" customHeight="1">
      <c r="B1115" s="122"/>
      <c r="C1115" s="138" t="s">
        <v>4017</v>
      </c>
      <c r="D1115" s="138" t="s">
        <v>2422</v>
      </c>
      <c r="E1115" s="139" t="s">
        <v>4018</v>
      </c>
      <c r="F1115" s="140" t="s">
        <v>4019</v>
      </c>
      <c r="G1115" s="141" t="s">
        <v>133</v>
      </c>
      <c r="H1115" s="142">
        <v>2</v>
      </c>
      <c r="I1115" s="143">
        <v>1050</v>
      </c>
      <c r="J1115" s="143">
        <f t="shared" si="180"/>
        <v>2100</v>
      </c>
      <c r="K1115" s="140" t="s">
        <v>117</v>
      </c>
      <c r="L1115" s="144"/>
      <c r="M1115" s="145" t="s">
        <v>1</v>
      </c>
      <c r="N1115" s="146" t="s">
        <v>34</v>
      </c>
      <c r="O1115" s="131">
        <v>0</v>
      </c>
      <c r="P1115" s="131">
        <f t="shared" si="181"/>
        <v>0</v>
      </c>
      <c r="Q1115" s="131">
        <v>0</v>
      </c>
      <c r="R1115" s="131">
        <f t="shared" si="182"/>
        <v>0</v>
      </c>
      <c r="S1115" s="131">
        <v>0</v>
      </c>
      <c r="T1115" s="132">
        <f t="shared" si="183"/>
        <v>0</v>
      </c>
      <c r="AR1115" s="133" t="s">
        <v>623</v>
      </c>
      <c r="AT1115" s="133" t="s">
        <v>2422</v>
      </c>
      <c r="AU1115" s="133" t="s">
        <v>76</v>
      </c>
      <c r="AY1115" s="13" t="s">
        <v>112</v>
      </c>
      <c r="BE1115" s="134">
        <f t="shared" si="184"/>
        <v>2100</v>
      </c>
      <c r="BF1115" s="134">
        <f t="shared" si="185"/>
        <v>0</v>
      </c>
      <c r="BG1115" s="134">
        <f t="shared" si="186"/>
        <v>0</v>
      </c>
      <c r="BH1115" s="134">
        <f t="shared" si="187"/>
        <v>0</v>
      </c>
      <c r="BI1115" s="134">
        <f t="shared" si="188"/>
        <v>0</v>
      </c>
      <c r="BJ1115" s="13" t="s">
        <v>76</v>
      </c>
      <c r="BK1115" s="134">
        <f t="shared" si="189"/>
        <v>2100</v>
      </c>
      <c r="BL1115" s="13" t="s">
        <v>623</v>
      </c>
      <c r="BM1115" s="133" t="s">
        <v>4020</v>
      </c>
    </row>
    <row r="1116" spans="2:65" s="1" customFormat="1" ht="37.9" customHeight="1">
      <c r="B1116" s="122"/>
      <c r="C1116" s="138" t="s">
        <v>4021</v>
      </c>
      <c r="D1116" s="138" t="s">
        <v>2422</v>
      </c>
      <c r="E1116" s="139" t="s">
        <v>4022</v>
      </c>
      <c r="F1116" s="140" t="s">
        <v>4023</v>
      </c>
      <c r="G1116" s="141" t="s">
        <v>133</v>
      </c>
      <c r="H1116" s="142">
        <v>2</v>
      </c>
      <c r="I1116" s="143">
        <v>1050</v>
      </c>
      <c r="J1116" s="143">
        <f t="shared" si="180"/>
        <v>2100</v>
      </c>
      <c r="K1116" s="140" t="s">
        <v>117</v>
      </c>
      <c r="L1116" s="144"/>
      <c r="M1116" s="145" t="s">
        <v>1</v>
      </c>
      <c r="N1116" s="146" t="s">
        <v>34</v>
      </c>
      <c r="O1116" s="131">
        <v>0</v>
      </c>
      <c r="P1116" s="131">
        <f t="shared" si="181"/>
        <v>0</v>
      </c>
      <c r="Q1116" s="131">
        <v>0</v>
      </c>
      <c r="R1116" s="131">
        <f t="shared" si="182"/>
        <v>0</v>
      </c>
      <c r="S1116" s="131">
        <v>0</v>
      </c>
      <c r="T1116" s="132">
        <f t="shared" si="183"/>
        <v>0</v>
      </c>
      <c r="AR1116" s="133" t="s">
        <v>623</v>
      </c>
      <c r="AT1116" s="133" t="s">
        <v>2422</v>
      </c>
      <c r="AU1116" s="133" t="s">
        <v>76</v>
      </c>
      <c r="AY1116" s="13" t="s">
        <v>112</v>
      </c>
      <c r="BE1116" s="134">
        <f t="shared" si="184"/>
        <v>2100</v>
      </c>
      <c r="BF1116" s="134">
        <f t="shared" si="185"/>
        <v>0</v>
      </c>
      <c r="BG1116" s="134">
        <f t="shared" si="186"/>
        <v>0</v>
      </c>
      <c r="BH1116" s="134">
        <f t="shared" si="187"/>
        <v>0</v>
      </c>
      <c r="BI1116" s="134">
        <f t="shared" si="188"/>
        <v>0</v>
      </c>
      <c r="BJ1116" s="13" t="s">
        <v>76</v>
      </c>
      <c r="BK1116" s="134">
        <f t="shared" si="189"/>
        <v>2100</v>
      </c>
      <c r="BL1116" s="13" t="s">
        <v>623</v>
      </c>
      <c r="BM1116" s="133" t="s">
        <v>4024</v>
      </c>
    </row>
    <row r="1117" spans="2:65" s="1" customFormat="1" ht="37.9" customHeight="1">
      <c r="B1117" s="122"/>
      <c r="C1117" s="138" t="s">
        <v>4025</v>
      </c>
      <c r="D1117" s="138" t="s">
        <v>2422</v>
      </c>
      <c r="E1117" s="139" t="s">
        <v>4026</v>
      </c>
      <c r="F1117" s="140" t="s">
        <v>4027</v>
      </c>
      <c r="G1117" s="141" t="s">
        <v>133</v>
      </c>
      <c r="H1117" s="142">
        <v>2</v>
      </c>
      <c r="I1117" s="143">
        <v>4830</v>
      </c>
      <c r="J1117" s="143">
        <f t="shared" si="180"/>
        <v>9660</v>
      </c>
      <c r="K1117" s="140" t="s">
        <v>117</v>
      </c>
      <c r="L1117" s="144"/>
      <c r="M1117" s="145" t="s">
        <v>1</v>
      </c>
      <c r="N1117" s="146" t="s">
        <v>34</v>
      </c>
      <c r="O1117" s="131">
        <v>0</v>
      </c>
      <c r="P1117" s="131">
        <f t="shared" si="181"/>
        <v>0</v>
      </c>
      <c r="Q1117" s="131">
        <v>0</v>
      </c>
      <c r="R1117" s="131">
        <f t="shared" si="182"/>
        <v>0</v>
      </c>
      <c r="S1117" s="131">
        <v>0</v>
      </c>
      <c r="T1117" s="132">
        <f t="shared" si="183"/>
        <v>0</v>
      </c>
      <c r="AR1117" s="133" t="s">
        <v>623</v>
      </c>
      <c r="AT1117" s="133" t="s">
        <v>2422</v>
      </c>
      <c r="AU1117" s="133" t="s">
        <v>76</v>
      </c>
      <c r="AY1117" s="13" t="s">
        <v>112</v>
      </c>
      <c r="BE1117" s="134">
        <f t="shared" si="184"/>
        <v>9660</v>
      </c>
      <c r="BF1117" s="134">
        <f t="shared" si="185"/>
        <v>0</v>
      </c>
      <c r="BG1117" s="134">
        <f t="shared" si="186"/>
        <v>0</v>
      </c>
      <c r="BH1117" s="134">
        <f t="shared" si="187"/>
        <v>0</v>
      </c>
      <c r="BI1117" s="134">
        <f t="shared" si="188"/>
        <v>0</v>
      </c>
      <c r="BJ1117" s="13" t="s">
        <v>76</v>
      </c>
      <c r="BK1117" s="134">
        <f t="shared" si="189"/>
        <v>9660</v>
      </c>
      <c r="BL1117" s="13" t="s">
        <v>623</v>
      </c>
      <c r="BM1117" s="133" t="s">
        <v>4028</v>
      </c>
    </row>
    <row r="1118" spans="2:65" s="1" customFormat="1" ht="44.25" customHeight="1">
      <c r="B1118" s="122"/>
      <c r="C1118" s="138" t="s">
        <v>4029</v>
      </c>
      <c r="D1118" s="138" t="s">
        <v>2422</v>
      </c>
      <c r="E1118" s="139" t="s">
        <v>4030</v>
      </c>
      <c r="F1118" s="140" t="s">
        <v>4031</v>
      </c>
      <c r="G1118" s="141" t="s">
        <v>133</v>
      </c>
      <c r="H1118" s="142">
        <v>2</v>
      </c>
      <c r="I1118" s="143">
        <v>8880</v>
      </c>
      <c r="J1118" s="143">
        <f t="shared" si="180"/>
        <v>17760</v>
      </c>
      <c r="K1118" s="140" t="s">
        <v>117</v>
      </c>
      <c r="L1118" s="144"/>
      <c r="M1118" s="145" t="s">
        <v>1</v>
      </c>
      <c r="N1118" s="146" t="s">
        <v>34</v>
      </c>
      <c r="O1118" s="131">
        <v>0</v>
      </c>
      <c r="P1118" s="131">
        <f t="shared" si="181"/>
        <v>0</v>
      </c>
      <c r="Q1118" s="131">
        <v>0</v>
      </c>
      <c r="R1118" s="131">
        <f t="shared" si="182"/>
        <v>0</v>
      </c>
      <c r="S1118" s="131">
        <v>0</v>
      </c>
      <c r="T1118" s="132">
        <f t="shared" si="183"/>
        <v>0</v>
      </c>
      <c r="AR1118" s="133" t="s">
        <v>623</v>
      </c>
      <c r="AT1118" s="133" t="s">
        <v>2422</v>
      </c>
      <c r="AU1118" s="133" t="s">
        <v>76</v>
      </c>
      <c r="AY1118" s="13" t="s">
        <v>112</v>
      </c>
      <c r="BE1118" s="134">
        <f t="shared" si="184"/>
        <v>17760</v>
      </c>
      <c r="BF1118" s="134">
        <f t="shared" si="185"/>
        <v>0</v>
      </c>
      <c r="BG1118" s="134">
        <f t="shared" si="186"/>
        <v>0</v>
      </c>
      <c r="BH1118" s="134">
        <f t="shared" si="187"/>
        <v>0</v>
      </c>
      <c r="BI1118" s="134">
        <f t="shared" si="188"/>
        <v>0</v>
      </c>
      <c r="BJ1118" s="13" t="s">
        <v>76</v>
      </c>
      <c r="BK1118" s="134">
        <f t="shared" si="189"/>
        <v>17760</v>
      </c>
      <c r="BL1118" s="13" t="s">
        <v>623</v>
      </c>
      <c r="BM1118" s="133" t="s">
        <v>4032</v>
      </c>
    </row>
    <row r="1119" spans="2:65" s="1" customFormat="1" ht="44.25" customHeight="1">
      <c r="B1119" s="122"/>
      <c r="C1119" s="138" t="s">
        <v>4033</v>
      </c>
      <c r="D1119" s="138" t="s">
        <v>2422</v>
      </c>
      <c r="E1119" s="139" t="s">
        <v>4034</v>
      </c>
      <c r="F1119" s="140" t="s">
        <v>4035</v>
      </c>
      <c r="G1119" s="141" t="s">
        <v>133</v>
      </c>
      <c r="H1119" s="142">
        <v>2</v>
      </c>
      <c r="I1119" s="143">
        <v>2940</v>
      </c>
      <c r="J1119" s="143">
        <f t="shared" ref="J1119:J1182" si="190">ROUND(I1119*H1119,2)</f>
        <v>5880</v>
      </c>
      <c r="K1119" s="140" t="s">
        <v>117</v>
      </c>
      <c r="L1119" s="144"/>
      <c r="M1119" s="145" t="s">
        <v>1</v>
      </c>
      <c r="N1119" s="146" t="s">
        <v>34</v>
      </c>
      <c r="O1119" s="131">
        <v>0</v>
      </c>
      <c r="P1119" s="131">
        <f t="shared" ref="P1119:P1182" si="191">O1119*H1119</f>
        <v>0</v>
      </c>
      <c r="Q1119" s="131">
        <v>0</v>
      </c>
      <c r="R1119" s="131">
        <f t="shared" ref="R1119:R1182" si="192">Q1119*H1119</f>
        <v>0</v>
      </c>
      <c r="S1119" s="131">
        <v>0</v>
      </c>
      <c r="T1119" s="132">
        <f t="shared" ref="T1119:T1182" si="193">S1119*H1119</f>
        <v>0</v>
      </c>
      <c r="AR1119" s="133" t="s">
        <v>623</v>
      </c>
      <c r="AT1119" s="133" t="s">
        <v>2422</v>
      </c>
      <c r="AU1119" s="133" t="s">
        <v>76</v>
      </c>
      <c r="AY1119" s="13" t="s">
        <v>112</v>
      </c>
      <c r="BE1119" s="134">
        <f t="shared" ref="BE1119:BE1182" si="194">IF(N1119="základní",J1119,0)</f>
        <v>5880</v>
      </c>
      <c r="BF1119" s="134">
        <f t="shared" ref="BF1119:BF1182" si="195">IF(N1119="snížená",J1119,0)</f>
        <v>0</v>
      </c>
      <c r="BG1119" s="134">
        <f t="shared" ref="BG1119:BG1182" si="196">IF(N1119="zákl. přenesená",J1119,0)</f>
        <v>0</v>
      </c>
      <c r="BH1119" s="134">
        <f t="shared" ref="BH1119:BH1182" si="197">IF(N1119="sníž. přenesená",J1119,0)</f>
        <v>0</v>
      </c>
      <c r="BI1119" s="134">
        <f t="shared" ref="BI1119:BI1182" si="198">IF(N1119="nulová",J1119,0)</f>
        <v>0</v>
      </c>
      <c r="BJ1119" s="13" t="s">
        <v>76</v>
      </c>
      <c r="BK1119" s="134">
        <f t="shared" ref="BK1119:BK1182" si="199">ROUND(I1119*H1119,2)</f>
        <v>5880</v>
      </c>
      <c r="BL1119" s="13" t="s">
        <v>623</v>
      </c>
      <c r="BM1119" s="133" t="s">
        <v>4036</v>
      </c>
    </row>
    <row r="1120" spans="2:65" s="1" customFormat="1" ht="37.9" customHeight="1">
      <c r="B1120" s="122"/>
      <c r="C1120" s="138" t="s">
        <v>4037</v>
      </c>
      <c r="D1120" s="138" t="s">
        <v>2422</v>
      </c>
      <c r="E1120" s="139" t="s">
        <v>4038</v>
      </c>
      <c r="F1120" s="140" t="s">
        <v>4039</v>
      </c>
      <c r="G1120" s="141" t="s">
        <v>133</v>
      </c>
      <c r="H1120" s="142">
        <v>2</v>
      </c>
      <c r="I1120" s="143">
        <v>7870</v>
      </c>
      <c r="J1120" s="143">
        <f t="shared" si="190"/>
        <v>15740</v>
      </c>
      <c r="K1120" s="140" t="s">
        <v>117</v>
      </c>
      <c r="L1120" s="144"/>
      <c r="M1120" s="145" t="s">
        <v>1</v>
      </c>
      <c r="N1120" s="146" t="s">
        <v>34</v>
      </c>
      <c r="O1120" s="131">
        <v>0</v>
      </c>
      <c r="P1120" s="131">
        <f t="shared" si="191"/>
        <v>0</v>
      </c>
      <c r="Q1120" s="131">
        <v>0</v>
      </c>
      <c r="R1120" s="131">
        <f t="shared" si="192"/>
        <v>0</v>
      </c>
      <c r="S1120" s="131">
        <v>0</v>
      </c>
      <c r="T1120" s="132">
        <f t="shared" si="193"/>
        <v>0</v>
      </c>
      <c r="AR1120" s="133" t="s">
        <v>623</v>
      </c>
      <c r="AT1120" s="133" t="s">
        <v>2422</v>
      </c>
      <c r="AU1120" s="133" t="s">
        <v>76</v>
      </c>
      <c r="AY1120" s="13" t="s">
        <v>112</v>
      </c>
      <c r="BE1120" s="134">
        <f t="shared" si="194"/>
        <v>15740</v>
      </c>
      <c r="BF1120" s="134">
        <f t="shared" si="195"/>
        <v>0</v>
      </c>
      <c r="BG1120" s="134">
        <f t="shared" si="196"/>
        <v>0</v>
      </c>
      <c r="BH1120" s="134">
        <f t="shared" si="197"/>
        <v>0</v>
      </c>
      <c r="BI1120" s="134">
        <f t="shared" si="198"/>
        <v>0</v>
      </c>
      <c r="BJ1120" s="13" t="s">
        <v>76</v>
      </c>
      <c r="BK1120" s="134">
        <f t="shared" si="199"/>
        <v>15740</v>
      </c>
      <c r="BL1120" s="13" t="s">
        <v>623</v>
      </c>
      <c r="BM1120" s="133" t="s">
        <v>4040</v>
      </c>
    </row>
    <row r="1121" spans="2:65" s="1" customFormat="1" ht="44.25" customHeight="1">
      <c r="B1121" s="122"/>
      <c r="C1121" s="138" t="s">
        <v>4041</v>
      </c>
      <c r="D1121" s="138" t="s">
        <v>2422</v>
      </c>
      <c r="E1121" s="139" t="s">
        <v>4042</v>
      </c>
      <c r="F1121" s="140" t="s">
        <v>4043</v>
      </c>
      <c r="G1121" s="141" t="s">
        <v>133</v>
      </c>
      <c r="H1121" s="142">
        <v>2</v>
      </c>
      <c r="I1121" s="143">
        <v>17800</v>
      </c>
      <c r="J1121" s="143">
        <f t="shared" si="190"/>
        <v>35600</v>
      </c>
      <c r="K1121" s="140" t="s">
        <v>117</v>
      </c>
      <c r="L1121" s="144"/>
      <c r="M1121" s="145" t="s">
        <v>1</v>
      </c>
      <c r="N1121" s="146" t="s">
        <v>34</v>
      </c>
      <c r="O1121" s="131">
        <v>0</v>
      </c>
      <c r="P1121" s="131">
        <f t="shared" si="191"/>
        <v>0</v>
      </c>
      <c r="Q1121" s="131">
        <v>0</v>
      </c>
      <c r="R1121" s="131">
        <f t="shared" si="192"/>
        <v>0</v>
      </c>
      <c r="S1121" s="131">
        <v>0</v>
      </c>
      <c r="T1121" s="132">
        <f t="shared" si="193"/>
        <v>0</v>
      </c>
      <c r="AR1121" s="133" t="s">
        <v>623</v>
      </c>
      <c r="AT1121" s="133" t="s">
        <v>2422</v>
      </c>
      <c r="AU1121" s="133" t="s">
        <v>76</v>
      </c>
      <c r="AY1121" s="13" t="s">
        <v>112</v>
      </c>
      <c r="BE1121" s="134">
        <f t="shared" si="194"/>
        <v>35600</v>
      </c>
      <c r="BF1121" s="134">
        <f t="shared" si="195"/>
        <v>0</v>
      </c>
      <c r="BG1121" s="134">
        <f t="shared" si="196"/>
        <v>0</v>
      </c>
      <c r="BH1121" s="134">
        <f t="shared" si="197"/>
        <v>0</v>
      </c>
      <c r="BI1121" s="134">
        <f t="shared" si="198"/>
        <v>0</v>
      </c>
      <c r="BJ1121" s="13" t="s">
        <v>76</v>
      </c>
      <c r="BK1121" s="134">
        <f t="shared" si="199"/>
        <v>35600</v>
      </c>
      <c r="BL1121" s="13" t="s">
        <v>623</v>
      </c>
      <c r="BM1121" s="133" t="s">
        <v>4044</v>
      </c>
    </row>
    <row r="1122" spans="2:65" s="1" customFormat="1" ht="44.25" customHeight="1">
      <c r="B1122" s="122"/>
      <c r="C1122" s="138" t="s">
        <v>4045</v>
      </c>
      <c r="D1122" s="138" t="s">
        <v>2422</v>
      </c>
      <c r="E1122" s="139" t="s">
        <v>4046</v>
      </c>
      <c r="F1122" s="140" t="s">
        <v>4047</v>
      </c>
      <c r="G1122" s="141" t="s">
        <v>133</v>
      </c>
      <c r="H1122" s="142">
        <v>2</v>
      </c>
      <c r="I1122" s="143">
        <v>3060</v>
      </c>
      <c r="J1122" s="143">
        <f t="shared" si="190"/>
        <v>6120</v>
      </c>
      <c r="K1122" s="140" t="s">
        <v>117</v>
      </c>
      <c r="L1122" s="144"/>
      <c r="M1122" s="145" t="s">
        <v>1</v>
      </c>
      <c r="N1122" s="146" t="s">
        <v>34</v>
      </c>
      <c r="O1122" s="131">
        <v>0</v>
      </c>
      <c r="P1122" s="131">
        <f t="shared" si="191"/>
        <v>0</v>
      </c>
      <c r="Q1122" s="131">
        <v>0</v>
      </c>
      <c r="R1122" s="131">
        <f t="shared" si="192"/>
        <v>0</v>
      </c>
      <c r="S1122" s="131">
        <v>0</v>
      </c>
      <c r="T1122" s="132">
        <f t="shared" si="193"/>
        <v>0</v>
      </c>
      <c r="AR1122" s="133" t="s">
        <v>623</v>
      </c>
      <c r="AT1122" s="133" t="s">
        <v>2422</v>
      </c>
      <c r="AU1122" s="133" t="s">
        <v>76</v>
      </c>
      <c r="AY1122" s="13" t="s">
        <v>112</v>
      </c>
      <c r="BE1122" s="134">
        <f t="shared" si="194"/>
        <v>6120</v>
      </c>
      <c r="BF1122" s="134">
        <f t="shared" si="195"/>
        <v>0</v>
      </c>
      <c r="BG1122" s="134">
        <f t="shared" si="196"/>
        <v>0</v>
      </c>
      <c r="BH1122" s="134">
        <f t="shared" si="197"/>
        <v>0</v>
      </c>
      <c r="BI1122" s="134">
        <f t="shared" si="198"/>
        <v>0</v>
      </c>
      <c r="BJ1122" s="13" t="s">
        <v>76</v>
      </c>
      <c r="BK1122" s="134">
        <f t="shared" si="199"/>
        <v>6120</v>
      </c>
      <c r="BL1122" s="13" t="s">
        <v>623</v>
      </c>
      <c r="BM1122" s="133" t="s">
        <v>4048</v>
      </c>
    </row>
    <row r="1123" spans="2:65" s="1" customFormat="1" ht="37.9" customHeight="1">
      <c r="B1123" s="122"/>
      <c r="C1123" s="138" t="s">
        <v>4049</v>
      </c>
      <c r="D1123" s="138" t="s">
        <v>2422</v>
      </c>
      <c r="E1123" s="139" t="s">
        <v>4050</v>
      </c>
      <c r="F1123" s="140" t="s">
        <v>4051</v>
      </c>
      <c r="G1123" s="141" t="s">
        <v>133</v>
      </c>
      <c r="H1123" s="142">
        <v>2</v>
      </c>
      <c r="I1123" s="143">
        <v>1960</v>
      </c>
      <c r="J1123" s="143">
        <f t="shared" si="190"/>
        <v>3920</v>
      </c>
      <c r="K1123" s="140" t="s">
        <v>117</v>
      </c>
      <c r="L1123" s="144"/>
      <c r="M1123" s="145" t="s">
        <v>1</v>
      </c>
      <c r="N1123" s="146" t="s">
        <v>34</v>
      </c>
      <c r="O1123" s="131">
        <v>0</v>
      </c>
      <c r="P1123" s="131">
        <f t="shared" si="191"/>
        <v>0</v>
      </c>
      <c r="Q1123" s="131">
        <v>0</v>
      </c>
      <c r="R1123" s="131">
        <f t="shared" si="192"/>
        <v>0</v>
      </c>
      <c r="S1123" s="131">
        <v>0</v>
      </c>
      <c r="T1123" s="132">
        <f t="shared" si="193"/>
        <v>0</v>
      </c>
      <c r="AR1123" s="133" t="s">
        <v>623</v>
      </c>
      <c r="AT1123" s="133" t="s">
        <v>2422</v>
      </c>
      <c r="AU1123" s="133" t="s">
        <v>76</v>
      </c>
      <c r="AY1123" s="13" t="s">
        <v>112</v>
      </c>
      <c r="BE1123" s="134">
        <f t="shared" si="194"/>
        <v>3920</v>
      </c>
      <c r="BF1123" s="134">
        <f t="shared" si="195"/>
        <v>0</v>
      </c>
      <c r="BG1123" s="134">
        <f t="shared" si="196"/>
        <v>0</v>
      </c>
      <c r="BH1123" s="134">
        <f t="shared" si="197"/>
        <v>0</v>
      </c>
      <c r="BI1123" s="134">
        <f t="shared" si="198"/>
        <v>0</v>
      </c>
      <c r="BJ1123" s="13" t="s">
        <v>76</v>
      </c>
      <c r="BK1123" s="134">
        <f t="shared" si="199"/>
        <v>3920</v>
      </c>
      <c r="BL1123" s="13" t="s">
        <v>623</v>
      </c>
      <c r="BM1123" s="133" t="s">
        <v>4052</v>
      </c>
    </row>
    <row r="1124" spans="2:65" s="1" customFormat="1" ht="37.9" customHeight="1">
      <c r="B1124" s="122"/>
      <c r="C1124" s="138" t="s">
        <v>4053</v>
      </c>
      <c r="D1124" s="138" t="s">
        <v>2422</v>
      </c>
      <c r="E1124" s="139" t="s">
        <v>4054</v>
      </c>
      <c r="F1124" s="140" t="s">
        <v>4055</v>
      </c>
      <c r="G1124" s="141" t="s">
        <v>133</v>
      </c>
      <c r="H1124" s="142">
        <v>2</v>
      </c>
      <c r="I1124" s="143">
        <v>1600</v>
      </c>
      <c r="J1124" s="143">
        <f t="shared" si="190"/>
        <v>3200</v>
      </c>
      <c r="K1124" s="140" t="s">
        <v>117</v>
      </c>
      <c r="L1124" s="144"/>
      <c r="M1124" s="145" t="s">
        <v>1</v>
      </c>
      <c r="N1124" s="146" t="s">
        <v>34</v>
      </c>
      <c r="O1124" s="131">
        <v>0</v>
      </c>
      <c r="P1124" s="131">
        <f t="shared" si="191"/>
        <v>0</v>
      </c>
      <c r="Q1124" s="131">
        <v>0</v>
      </c>
      <c r="R1124" s="131">
        <f t="shared" si="192"/>
        <v>0</v>
      </c>
      <c r="S1124" s="131">
        <v>0</v>
      </c>
      <c r="T1124" s="132">
        <f t="shared" si="193"/>
        <v>0</v>
      </c>
      <c r="AR1124" s="133" t="s">
        <v>623</v>
      </c>
      <c r="AT1124" s="133" t="s">
        <v>2422</v>
      </c>
      <c r="AU1124" s="133" t="s">
        <v>76</v>
      </c>
      <c r="AY1124" s="13" t="s">
        <v>112</v>
      </c>
      <c r="BE1124" s="134">
        <f t="shared" si="194"/>
        <v>3200</v>
      </c>
      <c r="BF1124" s="134">
        <f t="shared" si="195"/>
        <v>0</v>
      </c>
      <c r="BG1124" s="134">
        <f t="shared" si="196"/>
        <v>0</v>
      </c>
      <c r="BH1124" s="134">
        <f t="shared" si="197"/>
        <v>0</v>
      </c>
      <c r="BI1124" s="134">
        <f t="shared" si="198"/>
        <v>0</v>
      </c>
      <c r="BJ1124" s="13" t="s">
        <v>76</v>
      </c>
      <c r="BK1124" s="134">
        <f t="shared" si="199"/>
        <v>3200</v>
      </c>
      <c r="BL1124" s="13" t="s">
        <v>623</v>
      </c>
      <c r="BM1124" s="133" t="s">
        <v>4056</v>
      </c>
    </row>
    <row r="1125" spans="2:65" s="1" customFormat="1" ht="37.9" customHeight="1">
      <c r="B1125" s="122"/>
      <c r="C1125" s="138" t="s">
        <v>4057</v>
      </c>
      <c r="D1125" s="138" t="s">
        <v>2422</v>
      </c>
      <c r="E1125" s="139" t="s">
        <v>4058</v>
      </c>
      <c r="F1125" s="140" t="s">
        <v>4059</v>
      </c>
      <c r="G1125" s="141" t="s">
        <v>133</v>
      </c>
      <c r="H1125" s="142">
        <v>2</v>
      </c>
      <c r="I1125" s="143">
        <v>2180</v>
      </c>
      <c r="J1125" s="143">
        <f t="shared" si="190"/>
        <v>4360</v>
      </c>
      <c r="K1125" s="140" t="s">
        <v>117</v>
      </c>
      <c r="L1125" s="144"/>
      <c r="M1125" s="145" t="s">
        <v>1</v>
      </c>
      <c r="N1125" s="146" t="s">
        <v>34</v>
      </c>
      <c r="O1125" s="131">
        <v>0</v>
      </c>
      <c r="P1125" s="131">
        <f t="shared" si="191"/>
        <v>0</v>
      </c>
      <c r="Q1125" s="131">
        <v>0</v>
      </c>
      <c r="R1125" s="131">
        <f t="shared" si="192"/>
        <v>0</v>
      </c>
      <c r="S1125" s="131">
        <v>0</v>
      </c>
      <c r="T1125" s="132">
        <f t="shared" si="193"/>
        <v>0</v>
      </c>
      <c r="AR1125" s="133" t="s">
        <v>623</v>
      </c>
      <c r="AT1125" s="133" t="s">
        <v>2422</v>
      </c>
      <c r="AU1125" s="133" t="s">
        <v>76</v>
      </c>
      <c r="AY1125" s="13" t="s">
        <v>112</v>
      </c>
      <c r="BE1125" s="134">
        <f t="shared" si="194"/>
        <v>4360</v>
      </c>
      <c r="BF1125" s="134">
        <f t="shared" si="195"/>
        <v>0</v>
      </c>
      <c r="BG1125" s="134">
        <f t="shared" si="196"/>
        <v>0</v>
      </c>
      <c r="BH1125" s="134">
        <f t="shared" si="197"/>
        <v>0</v>
      </c>
      <c r="BI1125" s="134">
        <f t="shared" si="198"/>
        <v>0</v>
      </c>
      <c r="BJ1125" s="13" t="s">
        <v>76</v>
      </c>
      <c r="BK1125" s="134">
        <f t="shared" si="199"/>
        <v>4360</v>
      </c>
      <c r="BL1125" s="13" t="s">
        <v>623</v>
      </c>
      <c r="BM1125" s="133" t="s">
        <v>4060</v>
      </c>
    </row>
    <row r="1126" spans="2:65" s="1" customFormat="1" ht="37.9" customHeight="1">
      <c r="B1126" s="122"/>
      <c r="C1126" s="138" t="s">
        <v>4061</v>
      </c>
      <c r="D1126" s="138" t="s">
        <v>2422</v>
      </c>
      <c r="E1126" s="139" t="s">
        <v>4062</v>
      </c>
      <c r="F1126" s="140" t="s">
        <v>4063</v>
      </c>
      <c r="G1126" s="141" t="s">
        <v>133</v>
      </c>
      <c r="H1126" s="142">
        <v>2</v>
      </c>
      <c r="I1126" s="143">
        <v>1720</v>
      </c>
      <c r="J1126" s="143">
        <f t="shared" si="190"/>
        <v>3440</v>
      </c>
      <c r="K1126" s="140" t="s">
        <v>117</v>
      </c>
      <c r="L1126" s="144"/>
      <c r="M1126" s="145" t="s">
        <v>1</v>
      </c>
      <c r="N1126" s="146" t="s">
        <v>34</v>
      </c>
      <c r="O1126" s="131">
        <v>0</v>
      </c>
      <c r="P1126" s="131">
        <f t="shared" si="191"/>
        <v>0</v>
      </c>
      <c r="Q1126" s="131">
        <v>0</v>
      </c>
      <c r="R1126" s="131">
        <f t="shared" si="192"/>
        <v>0</v>
      </c>
      <c r="S1126" s="131">
        <v>0</v>
      </c>
      <c r="T1126" s="132">
        <f t="shared" si="193"/>
        <v>0</v>
      </c>
      <c r="AR1126" s="133" t="s">
        <v>623</v>
      </c>
      <c r="AT1126" s="133" t="s">
        <v>2422</v>
      </c>
      <c r="AU1126" s="133" t="s">
        <v>76</v>
      </c>
      <c r="AY1126" s="13" t="s">
        <v>112</v>
      </c>
      <c r="BE1126" s="134">
        <f t="shared" si="194"/>
        <v>3440</v>
      </c>
      <c r="BF1126" s="134">
        <f t="shared" si="195"/>
        <v>0</v>
      </c>
      <c r="BG1126" s="134">
        <f t="shared" si="196"/>
        <v>0</v>
      </c>
      <c r="BH1126" s="134">
        <f t="shared" si="197"/>
        <v>0</v>
      </c>
      <c r="BI1126" s="134">
        <f t="shared" si="198"/>
        <v>0</v>
      </c>
      <c r="BJ1126" s="13" t="s">
        <v>76</v>
      </c>
      <c r="BK1126" s="134">
        <f t="shared" si="199"/>
        <v>3440</v>
      </c>
      <c r="BL1126" s="13" t="s">
        <v>623</v>
      </c>
      <c r="BM1126" s="133" t="s">
        <v>4064</v>
      </c>
    </row>
    <row r="1127" spans="2:65" s="1" customFormat="1" ht="37.9" customHeight="1">
      <c r="B1127" s="122"/>
      <c r="C1127" s="138" t="s">
        <v>4065</v>
      </c>
      <c r="D1127" s="138" t="s">
        <v>2422</v>
      </c>
      <c r="E1127" s="139" t="s">
        <v>4066</v>
      </c>
      <c r="F1127" s="140" t="s">
        <v>4067</v>
      </c>
      <c r="G1127" s="141" t="s">
        <v>133</v>
      </c>
      <c r="H1127" s="142">
        <v>2</v>
      </c>
      <c r="I1127" s="143">
        <v>23400</v>
      </c>
      <c r="J1127" s="143">
        <f t="shared" si="190"/>
        <v>46800</v>
      </c>
      <c r="K1127" s="140" t="s">
        <v>117</v>
      </c>
      <c r="L1127" s="144"/>
      <c r="M1127" s="145" t="s">
        <v>1</v>
      </c>
      <c r="N1127" s="146" t="s">
        <v>34</v>
      </c>
      <c r="O1127" s="131">
        <v>0</v>
      </c>
      <c r="P1127" s="131">
        <f t="shared" si="191"/>
        <v>0</v>
      </c>
      <c r="Q1127" s="131">
        <v>0</v>
      </c>
      <c r="R1127" s="131">
        <f t="shared" si="192"/>
        <v>0</v>
      </c>
      <c r="S1127" s="131">
        <v>0</v>
      </c>
      <c r="T1127" s="132">
        <f t="shared" si="193"/>
        <v>0</v>
      </c>
      <c r="AR1127" s="133" t="s">
        <v>623</v>
      </c>
      <c r="AT1127" s="133" t="s">
        <v>2422</v>
      </c>
      <c r="AU1127" s="133" t="s">
        <v>76</v>
      </c>
      <c r="AY1127" s="13" t="s">
        <v>112</v>
      </c>
      <c r="BE1127" s="134">
        <f t="shared" si="194"/>
        <v>46800</v>
      </c>
      <c r="BF1127" s="134">
        <f t="shared" si="195"/>
        <v>0</v>
      </c>
      <c r="BG1127" s="134">
        <f t="shared" si="196"/>
        <v>0</v>
      </c>
      <c r="BH1127" s="134">
        <f t="shared" si="197"/>
        <v>0</v>
      </c>
      <c r="BI1127" s="134">
        <f t="shared" si="198"/>
        <v>0</v>
      </c>
      <c r="BJ1127" s="13" t="s">
        <v>76</v>
      </c>
      <c r="BK1127" s="134">
        <f t="shared" si="199"/>
        <v>46800</v>
      </c>
      <c r="BL1127" s="13" t="s">
        <v>623</v>
      </c>
      <c r="BM1127" s="133" t="s">
        <v>4068</v>
      </c>
    </row>
    <row r="1128" spans="2:65" s="1" customFormat="1" ht="66.75" customHeight="1">
      <c r="B1128" s="122"/>
      <c r="C1128" s="138" t="s">
        <v>4069</v>
      </c>
      <c r="D1128" s="138" t="s">
        <v>2422</v>
      </c>
      <c r="E1128" s="139" t="s">
        <v>4070</v>
      </c>
      <c r="F1128" s="140" t="s">
        <v>4071</v>
      </c>
      <c r="G1128" s="141" t="s">
        <v>133</v>
      </c>
      <c r="H1128" s="142">
        <v>2</v>
      </c>
      <c r="I1128" s="143">
        <v>338</v>
      </c>
      <c r="J1128" s="143">
        <f t="shared" si="190"/>
        <v>676</v>
      </c>
      <c r="K1128" s="140" t="s">
        <v>117</v>
      </c>
      <c r="L1128" s="144"/>
      <c r="M1128" s="145" t="s">
        <v>1</v>
      </c>
      <c r="N1128" s="146" t="s">
        <v>34</v>
      </c>
      <c r="O1128" s="131">
        <v>0</v>
      </c>
      <c r="P1128" s="131">
        <f t="shared" si="191"/>
        <v>0</v>
      </c>
      <c r="Q1128" s="131">
        <v>0</v>
      </c>
      <c r="R1128" s="131">
        <f t="shared" si="192"/>
        <v>0</v>
      </c>
      <c r="S1128" s="131">
        <v>0</v>
      </c>
      <c r="T1128" s="132">
        <f t="shared" si="193"/>
        <v>0</v>
      </c>
      <c r="AR1128" s="133" t="s">
        <v>623</v>
      </c>
      <c r="AT1128" s="133" t="s">
        <v>2422</v>
      </c>
      <c r="AU1128" s="133" t="s">
        <v>76</v>
      </c>
      <c r="AY1128" s="13" t="s">
        <v>112</v>
      </c>
      <c r="BE1128" s="134">
        <f t="shared" si="194"/>
        <v>676</v>
      </c>
      <c r="BF1128" s="134">
        <f t="shared" si="195"/>
        <v>0</v>
      </c>
      <c r="BG1128" s="134">
        <f t="shared" si="196"/>
        <v>0</v>
      </c>
      <c r="BH1128" s="134">
        <f t="shared" si="197"/>
        <v>0</v>
      </c>
      <c r="BI1128" s="134">
        <f t="shared" si="198"/>
        <v>0</v>
      </c>
      <c r="BJ1128" s="13" t="s">
        <v>76</v>
      </c>
      <c r="BK1128" s="134">
        <f t="shared" si="199"/>
        <v>676</v>
      </c>
      <c r="BL1128" s="13" t="s">
        <v>623</v>
      </c>
      <c r="BM1128" s="133" t="s">
        <v>4072</v>
      </c>
    </row>
    <row r="1129" spans="2:65" s="1" customFormat="1" ht="66.75" customHeight="1">
      <c r="B1129" s="122"/>
      <c r="C1129" s="138" t="s">
        <v>4073</v>
      </c>
      <c r="D1129" s="138" t="s">
        <v>2422</v>
      </c>
      <c r="E1129" s="139" t="s">
        <v>4074</v>
      </c>
      <c r="F1129" s="140" t="s">
        <v>4075</v>
      </c>
      <c r="G1129" s="141" t="s">
        <v>133</v>
      </c>
      <c r="H1129" s="142">
        <v>2</v>
      </c>
      <c r="I1129" s="143">
        <v>755</v>
      </c>
      <c r="J1129" s="143">
        <f t="shared" si="190"/>
        <v>1510</v>
      </c>
      <c r="K1129" s="140" t="s">
        <v>117</v>
      </c>
      <c r="L1129" s="144"/>
      <c r="M1129" s="145" t="s">
        <v>1</v>
      </c>
      <c r="N1129" s="146" t="s">
        <v>34</v>
      </c>
      <c r="O1129" s="131">
        <v>0</v>
      </c>
      <c r="P1129" s="131">
        <f t="shared" si="191"/>
        <v>0</v>
      </c>
      <c r="Q1129" s="131">
        <v>0</v>
      </c>
      <c r="R1129" s="131">
        <f t="shared" si="192"/>
        <v>0</v>
      </c>
      <c r="S1129" s="131">
        <v>0</v>
      </c>
      <c r="T1129" s="132">
        <f t="shared" si="193"/>
        <v>0</v>
      </c>
      <c r="AR1129" s="133" t="s">
        <v>623</v>
      </c>
      <c r="AT1129" s="133" t="s">
        <v>2422</v>
      </c>
      <c r="AU1129" s="133" t="s">
        <v>76</v>
      </c>
      <c r="AY1129" s="13" t="s">
        <v>112</v>
      </c>
      <c r="BE1129" s="134">
        <f t="shared" si="194"/>
        <v>1510</v>
      </c>
      <c r="BF1129" s="134">
        <f t="shared" si="195"/>
        <v>0</v>
      </c>
      <c r="BG1129" s="134">
        <f t="shared" si="196"/>
        <v>0</v>
      </c>
      <c r="BH1129" s="134">
        <f t="shared" si="197"/>
        <v>0</v>
      </c>
      <c r="BI1129" s="134">
        <f t="shared" si="198"/>
        <v>0</v>
      </c>
      <c r="BJ1129" s="13" t="s">
        <v>76</v>
      </c>
      <c r="BK1129" s="134">
        <f t="shared" si="199"/>
        <v>1510</v>
      </c>
      <c r="BL1129" s="13" t="s">
        <v>623</v>
      </c>
      <c r="BM1129" s="133" t="s">
        <v>4076</v>
      </c>
    </row>
    <row r="1130" spans="2:65" s="1" customFormat="1" ht="66.75" customHeight="1">
      <c r="B1130" s="122"/>
      <c r="C1130" s="138" t="s">
        <v>4077</v>
      </c>
      <c r="D1130" s="138" t="s">
        <v>2422</v>
      </c>
      <c r="E1130" s="139" t="s">
        <v>4078</v>
      </c>
      <c r="F1130" s="140" t="s">
        <v>4079</v>
      </c>
      <c r="G1130" s="141" t="s">
        <v>133</v>
      </c>
      <c r="H1130" s="142">
        <v>2</v>
      </c>
      <c r="I1130" s="143">
        <v>1120</v>
      </c>
      <c r="J1130" s="143">
        <f t="shared" si="190"/>
        <v>2240</v>
      </c>
      <c r="K1130" s="140" t="s">
        <v>117</v>
      </c>
      <c r="L1130" s="144"/>
      <c r="M1130" s="145" t="s">
        <v>1</v>
      </c>
      <c r="N1130" s="146" t="s">
        <v>34</v>
      </c>
      <c r="O1130" s="131">
        <v>0</v>
      </c>
      <c r="P1130" s="131">
        <f t="shared" si="191"/>
        <v>0</v>
      </c>
      <c r="Q1130" s="131">
        <v>0</v>
      </c>
      <c r="R1130" s="131">
        <f t="shared" si="192"/>
        <v>0</v>
      </c>
      <c r="S1130" s="131">
        <v>0</v>
      </c>
      <c r="T1130" s="132">
        <f t="shared" si="193"/>
        <v>0</v>
      </c>
      <c r="AR1130" s="133" t="s">
        <v>623</v>
      </c>
      <c r="AT1130" s="133" t="s">
        <v>2422</v>
      </c>
      <c r="AU1130" s="133" t="s">
        <v>76</v>
      </c>
      <c r="AY1130" s="13" t="s">
        <v>112</v>
      </c>
      <c r="BE1130" s="134">
        <f t="shared" si="194"/>
        <v>2240</v>
      </c>
      <c r="BF1130" s="134">
        <f t="shared" si="195"/>
        <v>0</v>
      </c>
      <c r="BG1130" s="134">
        <f t="shared" si="196"/>
        <v>0</v>
      </c>
      <c r="BH1130" s="134">
        <f t="shared" si="197"/>
        <v>0</v>
      </c>
      <c r="BI1130" s="134">
        <f t="shared" si="198"/>
        <v>0</v>
      </c>
      <c r="BJ1130" s="13" t="s">
        <v>76</v>
      </c>
      <c r="BK1130" s="134">
        <f t="shared" si="199"/>
        <v>2240</v>
      </c>
      <c r="BL1130" s="13" t="s">
        <v>623</v>
      </c>
      <c r="BM1130" s="133" t="s">
        <v>4080</v>
      </c>
    </row>
    <row r="1131" spans="2:65" s="1" customFormat="1" ht="49.15" customHeight="1">
      <c r="B1131" s="122"/>
      <c r="C1131" s="138" t="s">
        <v>4081</v>
      </c>
      <c r="D1131" s="138" t="s">
        <v>2422</v>
      </c>
      <c r="E1131" s="139" t="s">
        <v>4082</v>
      </c>
      <c r="F1131" s="140" t="s">
        <v>4083</v>
      </c>
      <c r="G1131" s="141" t="s">
        <v>133</v>
      </c>
      <c r="H1131" s="142">
        <v>2</v>
      </c>
      <c r="I1131" s="143">
        <v>1450</v>
      </c>
      <c r="J1131" s="143">
        <f t="shared" si="190"/>
        <v>2900</v>
      </c>
      <c r="K1131" s="140" t="s">
        <v>117</v>
      </c>
      <c r="L1131" s="144"/>
      <c r="M1131" s="145" t="s">
        <v>1</v>
      </c>
      <c r="N1131" s="146" t="s">
        <v>34</v>
      </c>
      <c r="O1131" s="131">
        <v>0</v>
      </c>
      <c r="P1131" s="131">
        <f t="shared" si="191"/>
        <v>0</v>
      </c>
      <c r="Q1131" s="131">
        <v>0</v>
      </c>
      <c r="R1131" s="131">
        <f t="shared" si="192"/>
        <v>0</v>
      </c>
      <c r="S1131" s="131">
        <v>0</v>
      </c>
      <c r="T1131" s="132">
        <f t="shared" si="193"/>
        <v>0</v>
      </c>
      <c r="AR1131" s="133" t="s">
        <v>623</v>
      </c>
      <c r="AT1131" s="133" t="s">
        <v>2422</v>
      </c>
      <c r="AU1131" s="133" t="s">
        <v>76</v>
      </c>
      <c r="AY1131" s="13" t="s">
        <v>112</v>
      </c>
      <c r="BE1131" s="134">
        <f t="shared" si="194"/>
        <v>2900</v>
      </c>
      <c r="BF1131" s="134">
        <f t="shared" si="195"/>
        <v>0</v>
      </c>
      <c r="BG1131" s="134">
        <f t="shared" si="196"/>
        <v>0</v>
      </c>
      <c r="BH1131" s="134">
        <f t="shared" si="197"/>
        <v>0</v>
      </c>
      <c r="BI1131" s="134">
        <f t="shared" si="198"/>
        <v>0</v>
      </c>
      <c r="BJ1131" s="13" t="s">
        <v>76</v>
      </c>
      <c r="BK1131" s="134">
        <f t="shared" si="199"/>
        <v>2900</v>
      </c>
      <c r="BL1131" s="13" t="s">
        <v>623</v>
      </c>
      <c r="BM1131" s="133" t="s">
        <v>4084</v>
      </c>
    </row>
    <row r="1132" spans="2:65" s="1" customFormat="1" ht="49.15" customHeight="1">
      <c r="B1132" s="122"/>
      <c r="C1132" s="138" t="s">
        <v>4085</v>
      </c>
      <c r="D1132" s="138" t="s">
        <v>2422</v>
      </c>
      <c r="E1132" s="139" t="s">
        <v>4086</v>
      </c>
      <c r="F1132" s="140" t="s">
        <v>4087</v>
      </c>
      <c r="G1132" s="141" t="s">
        <v>133</v>
      </c>
      <c r="H1132" s="142">
        <v>2</v>
      </c>
      <c r="I1132" s="143">
        <v>4450</v>
      </c>
      <c r="J1132" s="143">
        <f t="shared" si="190"/>
        <v>8900</v>
      </c>
      <c r="K1132" s="140" t="s">
        <v>117</v>
      </c>
      <c r="L1132" s="144"/>
      <c r="M1132" s="145" t="s">
        <v>1</v>
      </c>
      <c r="N1132" s="146" t="s">
        <v>34</v>
      </c>
      <c r="O1132" s="131">
        <v>0</v>
      </c>
      <c r="P1132" s="131">
        <f t="shared" si="191"/>
        <v>0</v>
      </c>
      <c r="Q1132" s="131">
        <v>0</v>
      </c>
      <c r="R1132" s="131">
        <f t="shared" si="192"/>
        <v>0</v>
      </c>
      <c r="S1132" s="131">
        <v>0</v>
      </c>
      <c r="T1132" s="132">
        <f t="shared" si="193"/>
        <v>0</v>
      </c>
      <c r="AR1132" s="133" t="s">
        <v>623</v>
      </c>
      <c r="AT1132" s="133" t="s">
        <v>2422</v>
      </c>
      <c r="AU1132" s="133" t="s">
        <v>76</v>
      </c>
      <c r="AY1132" s="13" t="s">
        <v>112</v>
      </c>
      <c r="BE1132" s="134">
        <f t="shared" si="194"/>
        <v>8900</v>
      </c>
      <c r="BF1132" s="134">
        <f t="shared" si="195"/>
        <v>0</v>
      </c>
      <c r="BG1132" s="134">
        <f t="shared" si="196"/>
        <v>0</v>
      </c>
      <c r="BH1132" s="134">
        <f t="shared" si="197"/>
        <v>0</v>
      </c>
      <c r="BI1132" s="134">
        <f t="shared" si="198"/>
        <v>0</v>
      </c>
      <c r="BJ1132" s="13" t="s">
        <v>76</v>
      </c>
      <c r="BK1132" s="134">
        <f t="shared" si="199"/>
        <v>8900</v>
      </c>
      <c r="BL1132" s="13" t="s">
        <v>623</v>
      </c>
      <c r="BM1132" s="133" t="s">
        <v>4088</v>
      </c>
    </row>
    <row r="1133" spans="2:65" s="1" customFormat="1" ht="49.15" customHeight="1">
      <c r="B1133" s="122"/>
      <c r="C1133" s="138" t="s">
        <v>4089</v>
      </c>
      <c r="D1133" s="138" t="s">
        <v>2422</v>
      </c>
      <c r="E1133" s="139" t="s">
        <v>4090</v>
      </c>
      <c r="F1133" s="140" t="s">
        <v>4091</v>
      </c>
      <c r="G1133" s="141" t="s">
        <v>133</v>
      </c>
      <c r="H1133" s="142">
        <v>2</v>
      </c>
      <c r="I1133" s="143">
        <v>5740</v>
      </c>
      <c r="J1133" s="143">
        <f t="shared" si="190"/>
        <v>11480</v>
      </c>
      <c r="K1133" s="140" t="s">
        <v>117</v>
      </c>
      <c r="L1133" s="144"/>
      <c r="M1133" s="145" t="s">
        <v>1</v>
      </c>
      <c r="N1133" s="146" t="s">
        <v>34</v>
      </c>
      <c r="O1133" s="131">
        <v>0</v>
      </c>
      <c r="P1133" s="131">
        <f t="shared" si="191"/>
        <v>0</v>
      </c>
      <c r="Q1133" s="131">
        <v>0</v>
      </c>
      <c r="R1133" s="131">
        <f t="shared" si="192"/>
        <v>0</v>
      </c>
      <c r="S1133" s="131">
        <v>0</v>
      </c>
      <c r="T1133" s="132">
        <f t="shared" si="193"/>
        <v>0</v>
      </c>
      <c r="AR1133" s="133" t="s">
        <v>623</v>
      </c>
      <c r="AT1133" s="133" t="s">
        <v>2422</v>
      </c>
      <c r="AU1133" s="133" t="s">
        <v>76</v>
      </c>
      <c r="AY1133" s="13" t="s">
        <v>112</v>
      </c>
      <c r="BE1133" s="134">
        <f t="shared" si="194"/>
        <v>11480</v>
      </c>
      <c r="BF1133" s="134">
        <f t="shared" si="195"/>
        <v>0</v>
      </c>
      <c r="BG1133" s="134">
        <f t="shared" si="196"/>
        <v>0</v>
      </c>
      <c r="BH1133" s="134">
        <f t="shared" si="197"/>
        <v>0</v>
      </c>
      <c r="BI1133" s="134">
        <f t="shared" si="198"/>
        <v>0</v>
      </c>
      <c r="BJ1133" s="13" t="s">
        <v>76</v>
      </c>
      <c r="BK1133" s="134">
        <f t="shared" si="199"/>
        <v>11480</v>
      </c>
      <c r="BL1133" s="13" t="s">
        <v>623</v>
      </c>
      <c r="BM1133" s="133" t="s">
        <v>4092</v>
      </c>
    </row>
    <row r="1134" spans="2:65" s="1" customFormat="1" ht="49.15" customHeight="1">
      <c r="B1134" s="122"/>
      <c r="C1134" s="138" t="s">
        <v>4093</v>
      </c>
      <c r="D1134" s="138" t="s">
        <v>2422</v>
      </c>
      <c r="E1134" s="139" t="s">
        <v>4094</v>
      </c>
      <c r="F1134" s="140" t="s">
        <v>4095</v>
      </c>
      <c r="G1134" s="141" t="s">
        <v>133</v>
      </c>
      <c r="H1134" s="142">
        <v>2</v>
      </c>
      <c r="I1134" s="143">
        <v>8150</v>
      </c>
      <c r="J1134" s="143">
        <f t="shared" si="190"/>
        <v>16300</v>
      </c>
      <c r="K1134" s="140" t="s">
        <v>117</v>
      </c>
      <c r="L1134" s="144"/>
      <c r="M1134" s="145" t="s">
        <v>1</v>
      </c>
      <c r="N1134" s="146" t="s">
        <v>34</v>
      </c>
      <c r="O1134" s="131">
        <v>0</v>
      </c>
      <c r="P1134" s="131">
        <f t="shared" si="191"/>
        <v>0</v>
      </c>
      <c r="Q1134" s="131">
        <v>0</v>
      </c>
      <c r="R1134" s="131">
        <f t="shared" si="192"/>
        <v>0</v>
      </c>
      <c r="S1134" s="131">
        <v>0</v>
      </c>
      <c r="T1134" s="132">
        <f t="shared" si="193"/>
        <v>0</v>
      </c>
      <c r="AR1134" s="133" t="s">
        <v>623</v>
      </c>
      <c r="AT1134" s="133" t="s">
        <v>2422</v>
      </c>
      <c r="AU1134" s="133" t="s">
        <v>76</v>
      </c>
      <c r="AY1134" s="13" t="s">
        <v>112</v>
      </c>
      <c r="BE1134" s="134">
        <f t="shared" si="194"/>
        <v>16300</v>
      </c>
      <c r="BF1134" s="134">
        <f t="shared" si="195"/>
        <v>0</v>
      </c>
      <c r="BG1134" s="134">
        <f t="shared" si="196"/>
        <v>0</v>
      </c>
      <c r="BH1134" s="134">
        <f t="shared" si="197"/>
        <v>0</v>
      </c>
      <c r="BI1134" s="134">
        <f t="shared" si="198"/>
        <v>0</v>
      </c>
      <c r="BJ1134" s="13" t="s">
        <v>76</v>
      </c>
      <c r="BK1134" s="134">
        <f t="shared" si="199"/>
        <v>16300</v>
      </c>
      <c r="BL1134" s="13" t="s">
        <v>623</v>
      </c>
      <c r="BM1134" s="133" t="s">
        <v>4096</v>
      </c>
    </row>
    <row r="1135" spans="2:65" s="1" customFormat="1" ht="49.15" customHeight="1">
      <c r="B1135" s="122"/>
      <c r="C1135" s="138" t="s">
        <v>4097</v>
      </c>
      <c r="D1135" s="138" t="s">
        <v>2422</v>
      </c>
      <c r="E1135" s="139" t="s">
        <v>4098</v>
      </c>
      <c r="F1135" s="140" t="s">
        <v>4099</v>
      </c>
      <c r="G1135" s="141" t="s">
        <v>133</v>
      </c>
      <c r="H1135" s="142">
        <v>2</v>
      </c>
      <c r="I1135" s="143">
        <v>30</v>
      </c>
      <c r="J1135" s="143">
        <f t="shared" si="190"/>
        <v>60</v>
      </c>
      <c r="K1135" s="140" t="s">
        <v>117</v>
      </c>
      <c r="L1135" s="144"/>
      <c r="M1135" s="145" t="s">
        <v>1</v>
      </c>
      <c r="N1135" s="146" t="s">
        <v>34</v>
      </c>
      <c r="O1135" s="131">
        <v>0</v>
      </c>
      <c r="P1135" s="131">
        <f t="shared" si="191"/>
        <v>0</v>
      </c>
      <c r="Q1135" s="131">
        <v>0</v>
      </c>
      <c r="R1135" s="131">
        <f t="shared" si="192"/>
        <v>0</v>
      </c>
      <c r="S1135" s="131">
        <v>0</v>
      </c>
      <c r="T1135" s="132">
        <f t="shared" si="193"/>
        <v>0</v>
      </c>
      <c r="AR1135" s="133" t="s">
        <v>623</v>
      </c>
      <c r="AT1135" s="133" t="s">
        <v>2422</v>
      </c>
      <c r="AU1135" s="133" t="s">
        <v>76</v>
      </c>
      <c r="AY1135" s="13" t="s">
        <v>112</v>
      </c>
      <c r="BE1135" s="134">
        <f t="shared" si="194"/>
        <v>60</v>
      </c>
      <c r="BF1135" s="134">
        <f t="shared" si="195"/>
        <v>0</v>
      </c>
      <c r="BG1135" s="134">
        <f t="shared" si="196"/>
        <v>0</v>
      </c>
      <c r="BH1135" s="134">
        <f t="shared" si="197"/>
        <v>0</v>
      </c>
      <c r="BI1135" s="134">
        <f t="shared" si="198"/>
        <v>0</v>
      </c>
      <c r="BJ1135" s="13" t="s">
        <v>76</v>
      </c>
      <c r="BK1135" s="134">
        <f t="shared" si="199"/>
        <v>60</v>
      </c>
      <c r="BL1135" s="13" t="s">
        <v>623</v>
      </c>
      <c r="BM1135" s="133" t="s">
        <v>4100</v>
      </c>
    </row>
    <row r="1136" spans="2:65" s="1" customFormat="1" ht="49.15" customHeight="1">
      <c r="B1136" s="122"/>
      <c r="C1136" s="138" t="s">
        <v>4101</v>
      </c>
      <c r="D1136" s="138" t="s">
        <v>2422</v>
      </c>
      <c r="E1136" s="139" t="s">
        <v>4102</v>
      </c>
      <c r="F1136" s="140" t="s">
        <v>4103</v>
      </c>
      <c r="G1136" s="141" t="s">
        <v>133</v>
      </c>
      <c r="H1136" s="142">
        <v>30</v>
      </c>
      <c r="I1136" s="143">
        <v>30</v>
      </c>
      <c r="J1136" s="143">
        <f t="shared" si="190"/>
        <v>900</v>
      </c>
      <c r="K1136" s="140" t="s">
        <v>117</v>
      </c>
      <c r="L1136" s="144"/>
      <c r="M1136" s="145" t="s">
        <v>1</v>
      </c>
      <c r="N1136" s="146" t="s">
        <v>34</v>
      </c>
      <c r="O1136" s="131">
        <v>0</v>
      </c>
      <c r="P1136" s="131">
        <f t="shared" si="191"/>
        <v>0</v>
      </c>
      <c r="Q1136" s="131">
        <v>0</v>
      </c>
      <c r="R1136" s="131">
        <f t="shared" si="192"/>
        <v>0</v>
      </c>
      <c r="S1136" s="131">
        <v>0</v>
      </c>
      <c r="T1136" s="132">
        <f t="shared" si="193"/>
        <v>0</v>
      </c>
      <c r="AR1136" s="133" t="s">
        <v>623</v>
      </c>
      <c r="AT1136" s="133" t="s">
        <v>2422</v>
      </c>
      <c r="AU1136" s="133" t="s">
        <v>76</v>
      </c>
      <c r="AY1136" s="13" t="s">
        <v>112</v>
      </c>
      <c r="BE1136" s="134">
        <f t="shared" si="194"/>
        <v>900</v>
      </c>
      <c r="BF1136" s="134">
        <f t="shared" si="195"/>
        <v>0</v>
      </c>
      <c r="BG1136" s="134">
        <f t="shared" si="196"/>
        <v>0</v>
      </c>
      <c r="BH1136" s="134">
        <f t="shared" si="197"/>
        <v>0</v>
      </c>
      <c r="BI1136" s="134">
        <f t="shared" si="198"/>
        <v>0</v>
      </c>
      <c r="BJ1136" s="13" t="s">
        <v>76</v>
      </c>
      <c r="BK1136" s="134">
        <f t="shared" si="199"/>
        <v>900</v>
      </c>
      <c r="BL1136" s="13" t="s">
        <v>623</v>
      </c>
      <c r="BM1136" s="133" t="s">
        <v>4104</v>
      </c>
    </row>
    <row r="1137" spans="2:65" s="1" customFormat="1" ht="49.15" customHeight="1">
      <c r="B1137" s="122"/>
      <c r="C1137" s="138" t="s">
        <v>4105</v>
      </c>
      <c r="D1137" s="138" t="s">
        <v>2422</v>
      </c>
      <c r="E1137" s="139" t="s">
        <v>4106</v>
      </c>
      <c r="F1137" s="140" t="s">
        <v>4107</v>
      </c>
      <c r="G1137" s="141" t="s">
        <v>133</v>
      </c>
      <c r="H1137" s="142">
        <v>2</v>
      </c>
      <c r="I1137" s="143">
        <v>39</v>
      </c>
      <c r="J1137" s="143">
        <f t="shared" si="190"/>
        <v>78</v>
      </c>
      <c r="K1137" s="140" t="s">
        <v>117</v>
      </c>
      <c r="L1137" s="144"/>
      <c r="M1137" s="145" t="s">
        <v>1</v>
      </c>
      <c r="N1137" s="146" t="s">
        <v>34</v>
      </c>
      <c r="O1137" s="131">
        <v>0</v>
      </c>
      <c r="P1137" s="131">
        <f t="shared" si="191"/>
        <v>0</v>
      </c>
      <c r="Q1137" s="131">
        <v>0</v>
      </c>
      <c r="R1137" s="131">
        <f t="shared" si="192"/>
        <v>0</v>
      </c>
      <c r="S1137" s="131">
        <v>0</v>
      </c>
      <c r="T1137" s="132">
        <f t="shared" si="193"/>
        <v>0</v>
      </c>
      <c r="AR1137" s="133" t="s">
        <v>623</v>
      </c>
      <c r="AT1137" s="133" t="s">
        <v>2422</v>
      </c>
      <c r="AU1137" s="133" t="s">
        <v>76</v>
      </c>
      <c r="AY1137" s="13" t="s">
        <v>112</v>
      </c>
      <c r="BE1137" s="134">
        <f t="shared" si="194"/>
        <v>78</v>
      </c>
      <c r="BF1137" s="134">
        <f t="shared" si="195"/>
        <v>0</v>
      </c>
      <c r="BG1137" s="134">
        <f t="shared" si="196"/>
        <v>0</v>
      </c>
      <c r="BH1137" s="134">
        <f t="shared" si="197"/>
        <v>0</v>
      </c>
      <c r="BI1137" s="134">
        <f t="shared" si="198"/>
        <v>0</v>
      </c>
      <c r="BJ1137" s="13" t="s">
        <v>76</v>
      </c>
      <c r="BK1137" s="134">
        <f t="shared" si="199"/>
        <v>78</v>
      </c>
      <c r="BL1137" s="13" t="s">
        <v>623</v>
      </c>
      <c r="BM1137" s="133" t="s">
        <v>4108</v>
      </c>
    </row>
    <row r="1138" spans="2:65" s="1" customFormat="1" ht="49.15" customHeight="1">
      <c r="B1138" s="122"/>
      <c r="C1138" s="138" t="s">
        <v>4109</v>
      </c>
      <c r="D1138" s="138" t="s">
        <v>2422</v>
      </c>
      <c r="E1138" s="139" t="s">
        <v>4110</v>
      </c>
      <c r="F1138" s="140" t="s">
        <v>4111</v>
      </c>
      <c r="G1138" s="141" t="s">
        <v>133</v>
      </c>
      <c r="H1138" s="142">
        <v>2</v>
      </c>
      <c r="I1138" s="143">
        <v>39</v>
      </c>
      <c r="J1138" s="143">
        <f t="shared" si="190"/>
        <v>78</v>
      </c>
      <c r="K1138" s="140" t="s">
        <v>117</v>
      </c>
      <c r="L1138" s="144"/>
      <c r="M1138" s="145" t="s">
        <v>1</v>
      </c>
      <c r="N1138" s="146" t="s">
        <v>34</v>
      </c>
      <c r="O1138" s="131">
        <v>0</v>
      </c>
      <c r="P1138" s="131">
        <f t="shared" si="191"/>
        <v>0</v>
      </c>
      <c r="Q1138" s="131">
        <v>0</v>
      </c>
      <c r="R1138" s="131">
        <f t="shared" si="192"/>
        <v>0</v>
      </c>
      <c r="S1138" s="131">
        <v>0</v>
      </c>
      <c r="T1138" s="132">
        <f t="shared" si="193"/>
        <v>0</v>
      </c>
      <c r="AR1138" s="133" t="s">
        <v>623</v>
      </c>
      <c r="AT1138" s="133" t="s">
        <v>2422</v>
      </c>
      <c r="AU1138" s="133" t="s">
        <v>76</v>
      </c>
      <c r="AY1138" s="13" t="s">
        <v>112</v>
      </c>
      <c r="BE1138" s="134">
        <f t="shared" si="194"/>
        <v>78</v>
      </c>
      <c r="BF1138" s="134">
        <f t="shared" si="195"/>
        <v>0</v>
      </c>
      <c r="BG1138" s="134">
        <f t="shared" si="196"/>
        <v>0</v>
      </c>
      <c r="BH1138" s="134">
        <f t="shared" si="197"/>
        <v>0</v>
      </c>
      <c r="BI1138" s="134">
        <f t="shared" si="198"/>
        <v>0</v>
      </c>
      <c r="BJ1138" s="13" t="s">
        <v>76</v>
      </c>
      <c r="BK1138" s="134">
        <f t="shared" si="199"/>
        <v>78</v>
      </c>
      <c r="BL1138" s="13" t="s">
        <v>623</v>
      </c>
      <c r="BM1138" s="133" t="s">
        <v>4112</v>
      </c>
    </row>
    <row r="1139" spans="2:65" s="1" customFormat="1" ht="49.15" customHeight="1">
      <c r="B1139" s="122"/>
      <c r="C1139" s="138" t="s">
        <v>4113</v>
      </c>
      <c r="D1139" s="138" t="s">
        <v>2422</v>
      </c>
      <c r="E1139" s="139" t="s">
        <v>4114</v>
      </c>
      <c r="F1139" s="140" t="s">
        <v>4115</v>
      </c>
      <c r="G1139" s="141" t="s">
        <v>133</v>
      </c>
      <c r="H1139" s="142">
        <v>2</v>
      </c>
      <c r="I1139" s="143">
        <v>48</v>
      </c>
      <c r="J1139" s="143">
        <f t="shared" si="190"/>
        <v>96</v>
      </c>
      <c r="K1139" s="140" t="s">
        <v>117</v>
      </c>
      <c r="L1139" s="144"/>
      <c r="M1139" s="145" t="s">
        <v>1</v>
      </c>
      <c r="N1139" s="146" t="s">
        <v>34</v>
      </c>
      <c r="O1139" s="131">
        <v>0</v>
      </c>
      <c r="P1139" s="131">
        <f t="shared" si="191"/>
        <v>0</v>
      </c>
      <c r="Q1139" s="131">
        <v>0</v>
      </c>
      <c r="R1139" s="131">
        <f t="shared" si="192"/>
        <v>0</v>
      </c>
      <c r="S1139" s="131">
        <v>0</v>
      </c>
      <c r="T1139" s="132">
        <f t="shared" si="193"/>
        <v>0</v>
      </c>
      <c r="AR1139" s="133" t="s">
        <v>623</v>
      </c>
      <c r="AT1139" s="133" t="s">
        <v>2422</v>
      </c>
      <c r="AU1139" s="133" t="s">
        <v>76</v>
      </c>
      <c r="AY1139" s="13" t="s">
        <v>112</v>
      </c>
      <c r="BE1139" s="134">
        <f t="shared" si="194"/>
        <v>96</v>
      </c>
      <c r="BF1139" s="134">
        <f t="shared" si="195"/>
        <v>0</v>
      </c>
      <c r="BG1139" s="134">
        <f t="shared" si="196"/>
        <v>0</v>
      </c>
      <c r="BH1139" s="134">
        <f t="shared" si="197"/>
        <v>0</v>
      </c>
      <c r="BI1139" s="134">
        <f t="shared" si="198"/>
        <v>0</v>
      </c>
      <c r="BJ1139" s="13" t="s">
        <v>76</v>
      </c>
      <c r="BK1139" s="134">
        <f t="shared" si="199"/>
        <v>96</v>
      </c>
      <c r="BL1139" s="13" t="s">
        <v>623</v>
      </c>
      <c r="BM1139" s="133" t="s">
        <v>4116</v>
      </c>
    </row>
    <row r="1140" spans="2:65" s="1" customFormat="1" ht="49.15" customHeight="1">
      <c r="B1140" s="122"/>
      <c r="C1140" s="138" t="s">
        <v>4117</v>
      </c>
      <c r="D1140" s="138" t="s">
        <v>2422</v>
      </c>
      <c r="E1140" s="139" t="s">
        <v>4118</v>
      </c>
      <c r="F1140" s="140" t="s">
        <v>4119</v>
      </c>
      <c r="G1140" s="141" t="s">
        <v>133</v>
      </c>
      <c r="H1140" s="142">
        <v>2</v>
      </c>
      <c r="I1140" s="143">
        <v>48</v>
      </c>
      <c r="J1140" s="143">
        <f t="shared" si="190"/>
        <v>96</v>
      </c>
      <c r="K1140" s="140" t="s">
        <v>117</v>
      </c>
      <c r="L1140" s="144"/>
      <c r="M1140" s="145" t="s">
        <v>1</v>
      </c>
      <c r="N1140" s="146" t="s">
        <v>34</v>
      </c>
      <c r="O1140" s="131">
        <v>0</v>
      </c>
      <c r="P1140" s="131">
        <f t="shared" si="191"/>
        <v>0</v>
      </c>
      <c r="Q1140" s="131">
        <v>0</v>
      </c>
      <c r="R1140" s="131">
        <f t="shared" si="192"/>
        <v>0</v>
      </c>
      <c r="S1140" s="131">
        <v>0</v>
      </c>
      <c r="T1140" s="132">
        <f t="shared" si="193"/>
        <v>0</v>
      </c>
      <c r="AR1140" s="133" t="s">
        <v>623</v>
      </c>
      <c r="AT1140" s="133" t="s">
        <v>2422</v>
      </c>
      <c r="AU1140" s="133" t="s">
        <v>76</v>
      </c>
      <c r="AY1140" s="13" t="s">
        <v>112</v>
      </c>
      <c r="BE1140" s="134">
        <f t="shared" si="194"/>
        <v>96</v>
      </c>
      <c r="BF1140" s="134">
        <f t="shared" si="195"/>
        <v>0</v>
      </c>
      <c r="BG1140" s="134">
        <f t="shared" si="196"/>
        <v>0</v>
      </c>
      <c r="BH1140" s="134">
        <f t="shared" si="197"/>
        <v>0</v>
      </c>
      <c r="BI1140" s="134">
        <f t="shared" si="198"/>
        <v>0</v>
      </c>
      <c r="BJ1140" s="13" t="s">
        <v>76</v>
      </c>
      <c r="BK1140" s="134">
        <f t="shared" si="199"/>
        <v>96</v>
      </c>
      <c r="BL1140" s="13" t="s">
        <v>623</v>
      </c>
      <c r="BM1140" s="133" t="s">
        <v>4120</v>
      </c>
    </row>
    <row r="1141" spans="2:65" s="1" customFormat="1" ht="49.15" customHeight="1">
      <c r="B1141" s="122"/>
      <c r="C1141" s="138" t="s">
        <v>4121</v>
      </c>
      <c r="D1141" s="138" t="s">
        <v>2422</v>
      </c>
      <c r="E1141" s="139" t="s">
        <v>4122</v>
      </c>
      <c r="F1141" s="140" t="s">
        <v>4123</v>
      </c>
      <c r="G1141" s="141" t="s">
        <v>133</v>
      </c>
      <c r="H1141" s="142">
        <v>2</v>
      </c>
      <c r="I1141" s="143">
        <v>56</v>
      </c>
      <c r="J1141" s="143">
        <f t="shared" si="190"/>
        <v>112</v>
      </c>
      <c r="K1141" s="140" t="s">
        <v>117</v>
      </c>
      <c r="L1141" s="144"/>
      <c r="M1141" s="145" t="s">
        <v>1</v>
      </c>
      <c r="N1141" s="146" t="s">
        <v>34</v>
      </c>
      <c r="O1141" s="131">
        <v>0</v>
      </c>
      <c r="P1141" s="131">
        <f t="shared" si="191"/>
        <v>0</v>
      </c>
      <c r="Q1141" s="131">
        <v>0</v>
      </c>
      <c r="R1141" s="131">
        <f t="shared" si="192"/>
        <v>0</v>
      </c>
      <c r="S1141" s="131">
        <v>0</v>
      </c>
      <c r="T1141" s="132">
        <f t="shared" si="193"/>
        <v>0</v>
      </c>
      <c r="AR1141" s="133" t="s">
        <v>623</v>
      </c>
      <c r="AT1141" s="133" t="s">
        <v>2422</v>
      </c>
      <c r="AU1141" s="133" t="s">
        <v>76</v>
      </c>
      <c r="AY1141" s="13" t="s">
        <v>112</v>
      </c>
      <c r="BE1141" s="134">
        <f t="shared" si="194"/>
        <v>112</v>
      </c>
      <c r="BF1141" s="134">
        <f t="shared" si="195"/>
        <v>0</v>
      </c>
      <c r="BG1141" s="134">
        <f t="shared" si="196"/>
        <v>0</v>
      </c>
      <c r="BH1141" s="134">
        <f t="shared" si="197"/>
        <v>0</v>
      </c>
      <c r="BI1141" s="134">
        <f t="shared" si="198"/>
        <v>0</v>
      </c>
      <c r="BJ1141" s="13" t="s">
        <v>76</v>
      </c>
      <c r="BK1141" s="134">
        <f t="shared" si="199"/>
        <v>112</v>
      </c>
      <c r="BL1141" s="13" t="s">
        <v>623</v>
      </c>
      <c r="BM1141" s="133" t="s">
        <v>4124</v>
      </c>
    </row>
    <row r="1142" spans="2:65" s="1" customFormat="1" ht="49.15" customHeight="1">
      <c r="B1142" s="122"/>
      <c r="C1142" s="138" t="s">
        <v>4125</v>
      </c>
      <c r="D1142" s="138" t="s">
        <v>2422</v>
      </c>
      <c r="E1142" s="139" t="s">
        <v>4126</v>
      </c>
      <c r="F1142" s="140" t="s">
        <v>4127</v>
      </c>
      <c r="G1142" s="141" t="s">
        <v>133</v>
      </c>
      <c r="H1142" s="142">
        <v>2</v>
      </c>
      <c r="I1142" s="143">
        <v>64</v>
      </c>
      <c r="J1142" s="143">
        <f t="shared" si="190"/>
        <v>128</v>
      </c>
      <c r="K1142" s="140" t="s">
        <v>117</v>
      </c>
      <c r="L1142" s="144"/>
      <c r="M1142" s="145" t="s">
        <v>1</v>
      </c>
      <c r="N1142" s="146" t="s">
        <v>34</v>
      </c>
      <c r="O1142" s="131">
        <v>0</v>
      </c>
      <c r="P1142" s="131">
        <f t="shared" si="191"/>
        <v>0</v>
      </c>
      <c r="Q1142" s="131">
        <v>0</v>
      </c>
      <c r="R1142" s="131">
        <f t="shared" si="192"/>
        <v>0</v>
      </c>
      <c r="S1142" s="131">
        <v>0</v>
      </c>
      <c r="T1142" s="132">
        <f t="shared" si="193"/>
        <v>0</v>
      </c>
      <c r="AR1142" s="133" t="s">
        <v>623</v>
      </c>
      <c r="AT1142" s="133" t="s">
        <v>2422</v>
      </c>
      <c r="AU1142" s="133" t="s">
        <v>76</v>
      </c>
      <c r="AY1142" s="13" t="s">
        <v>112</v>
      </c>
      <c r="BE1142" s="134">
        <f t="shared" si="194"/>
        <v>128</v>
      </c>
      <c r="BF1142" s="134">
        <f t="shared" si="195"/>
        <v>0</v>
      </c>
      <c r="BG1142" s="134">
        <f t="shared" si="196"/>
        <v>0</v>
      </c>
      <c r="BH1142" s="134">
        <f t="shared" si="197"/>
        <v>0</v>
      </c>
      <c r="BI1142" s="134">
        <f t="shared" si="198"/>
        <v>0</v>
      </c>
      <c r="BJ1142" s="13" t="s">
        <v>76</v>
      </c>
      <c r="BK1142" s="134">
        <f t="shared" si="199"/>
        <v>128</v>
      </c>
      <c r="BL1142" s="13" t="s">
        <v>623</v>
      </c>
      <c r="BM1142" s="133" t="s">
        <v>4128</v>
      </c>
    </row>
    <row r="1143" spans="2:65" s="1" customFormat="1" ht="49.15" customHeight="1">
      <c r="B1143" s="122"/>
      <c r="C1143" s="138" t="s">
        <v>4129</v>
      </c>
      <c r="D1143" s="138" t="s">
        <v>2422</v>
      </c>
      <c r="E1143" s="139" t="s">
        <v>4130</v>
      </c>
      <c r="F1143" s="140" t="s">
        <v>4131</v>
      </c>
      <c r="G1143" s="141" t="s">
        <v>133</v>
      </c>
      <c r="H1143" s="142">
        <v>2</v>
      </c>
      <c r="I1143" s="143">
        <v>57</v>
      </c>
      <c r="J1143" s="143">
        <f t="shared" si="190"/>
        <v>114</v>
      </c>
      <c r="K1143" s="140" t="s">
        <v>117</v>
      </c>
      <c r="L1143" s="144"/>
      <c r="M1143" s="145" t="s">
        <v>1</v>
      </c>
      <c r="N1143" s="146" t="s">
        <v>34</v>
      </c>
      <c r="O1143" s="131">
        <v>0</v>
      </c>
      <c r="P1143" s="131">
        <f t="shared" si="191"/>
        <v>0</v>
      </c>
      <c r="Q1143" s="131">
        <v>0</v>
      </c>
      <c r="R1143" s="131">
        <f t="shared" si="192"/>
        <v>0</v>
      </c>
      <c r="S1143" s="131">
        <v>0</v>
      </c>
      <c r="T1143" s="132">
        <f t="shared" si="193"/>
        <v>0</v>
      </c>
      <c r="AR1143" s="133" t="s">
        <v>623</v>
      </c>
      <c r="AT1143" s="133" t="s">
        <v>2422</v>
      </c>
      <c r="AU1143" s="133" t="s">
        <v>76</v>
      </c>
      <c r="AY1143" s="13" t="s">
        <v>112</v>
      </c>
      <c r="BE1143" s="134">
        <f t="shared" si="194"/>
        <v>114</v>
      </c>
      <c r="BF1143" s="134">
        <f t="shared" si="195"/>
        <v>0</v>
      </c>
      <c r="BG1143" s="134">
        <f t="shared" si="196"/>
        <v>0</v>
      </c>
      <c r="BH1143" s="134">
        <f t="shared" si="197"/>
        <v>0</v>
      </c>
      <c r="BI1143" s="134">
        <f t="shared" si="198"/>
        <v>0</v>
      </c>
      <c r="BJ1143" s="13" t="s">
        <v>76</v>
      </c>
      <c r="BK1143" s="134">
        <f t="shared" si="199"/>
        <v>114</v>
      </c>
      <c r="BL1143" s="13" t="s">
        <v>623</v>
      </c>
      <c r="BM1143" s="133" t="s">
        <v>4132</v>
      </c>
    </row>
    <row r="1144" spans="2:65" s="1" customFormat="1" ht="55.5" customHeight="1">
      <c r="B1144" s="122"/>
      <c r="C1144" s="138" t="s">
        <v>4133</v>
      </c>
      <c r="D1144" s="138" t="s">
        <v>2422</v>
      </c>
      <c r="E1144" s="139" t="s">
        <v>4134</v>
      </c>
      <c r="F1144" s="140" t="s">
        <v>4135</v>
      </c>
      <c r="G1144" s="141" t="s">
        <v>133</v>
      </c>
      <c r="H1144" s="142">
        <v>2</v>
      </c>
      <c r="I1144" s="143">
        <v>63</v>
      </c>
      <c r="J1144" s="143">
        <f t="shared" si="190"/>
        <v>126</v>
      </c>
      <c r="K1144" s="140" t="s">
        <v>117</v>
      </c>
      <c r="L1144" s="144"/>
      <c r="M1144" s="145" t="s">
        <v>1</v>
      </c>
      <c r="N1144" s="146" t="s">
        <v>34</v>
      </c>
      <c r="O1144" s="131">
        <v>0</v>
      </c>
      <c r="P1144" s="131">
        <f t="shared" si="191"/>
        <v>0</v>
      </c>
      <c r="Q1144" s="131">
        <v>0</v>
      </c>
      <c r="R1144" s="131">
        <f t="shared" si="192"/>
        <v>0</v>
      </c>
      <c r="S1144" s="131">
        <v>0</v>
      </c>
      <c r="T1144" s="132">
        <f t="shared" si="193"/>
        <v>0</v>
      </c>
      <c r="AR1144" s="133" t="s">
        <v>623</v>
      </c>
      <c r="AT1144" s="133" t="s">
        <v>2422</v>
      </c>
      <c r="AU1144" s="133" t="s">
        <v>76</v>
      </c>
      <c r="AY1144" s="13" t="s">
        <v>112</v>
      </c>
      <c r="BE1144" s="134">
        <f t="shared" si="194"/>
        <v>126</v>
      </c>
      <c r="BF1144" s="134">
        <f t="shared" si="195"/>
        <v>0</v>
      </c>
      <c r="BG1144" s="134">
        <f t="shared" si="196"/>
        <v>0</v>
      </c>
      <c r="BH1144" s="134">
        <f t="shared" si="197"/>
        <v>0</v>
      </c>
      <c r="BI1144" s="134">
        <f t="shared" si="198"/>
        <v>0</v>
      </c>
      <c r="BJ1144" s="13" t="s">
        <v>76</v>
      </c>
      <c r="BK1144" s="134">
        <f t="shared" si="199"/>
        <v>126</v>
      </c>
      <c r="BL1144" s="13" t="s">
        <v>623</v>
      </c>
      <c r="BM1144" s="133" t="s">
        <v>4136</v>
      </c>
    </row>
    <row r="1145" spans="2:65" s="1" customFormat="1" ht="55.5" customHeight="1">
      <c r="B1145" s="122"/>
      <c r="C1145" s="138" t="s">
        <v>4137</v>
      </c>
      <c r="D1145" s="138" t="s">
        <v>2422</v>
      </c>
      <c r="E1145" s="139" t="s">
        <v>4138</v>
      </c>
      <c r="F1145" s="140" t="s">
        <v>4139</v>
      </c>
      <c r="G1145" s="141" t="s">
        <v>133</v>
      </c>
      <c r="H1145" s="142">
        <v>2</v>
      </c>
      <c r="I1145" s="143">
        <v>66</v>
      </c>
      <c r="J1145" s="143">
        <f t="shared" si="190"/>
        <v>132</v>
      </c>
      <c r="K1145" s="140" t="s">
        <v>117</v>
      </c>
      <c r="L1145" s="144"/>
      <c r="M1145" s="145" t="s">
        <v>1</v>
      </c>
      <c r="N1145" s="146" t="s">
        <v>34</v>
      </c>
      <c r="O1145" s="131">
        <v>0</v>
      </c>
      <c r="P1145" s="131">
        <f t="shared" si="191"/>
        <v>0</v>
      </c>
      <c r="Q1145" s="131">
        <v>0</v>
      </c>
      <c r="R1145" s="131">
        <f t="shared" si="192"/>
        <v>0</v>
      </c>
      <c r="S1145" s="131">
        <v>0</v>
      </c>
      <c r="T1145" s="132">
        <f t="shared" si="193"/>
        <v>0</v>
      </c>
      <c r="AR1145" s="133" t="s">
        <v>623</v>
      </c>
      <c r="AT1145" s="133" t="s">
        <v>2422</v>
      </c>
      <c r="AU1145" s="133" t="s">
        <v>76</v>
      </c>
      <c r="AY1145" s="13" t="s">
        <v>112</v>
      </c>
      <c r="BE1145" s="134">
        <f t="shared" si="194"/>
        <v>132</v>
      </c>
      <c r="BF1145" s="134">
        <f t="shared" si="195"/>
        <v>0</v>
      </c>
      <c r="BG1145" s="134">
        <f t="shared" si="196"/>
        <v>0</v>
      </c>
      <c r="BH1145" s="134">
        <f t="shared" si="197"/>
        <v>0</v>
      </c>
      <c r="BI1145" s="134">
        <f t="shared" si="198"/>
        <v>0</v>
      </c>
      <c r="BJ1145" s="13" t="s">
        <v>76</v>
      </c>
      <c r="BK1145" s="134">
        <f t="shared" si="199"/>
        <v>132</v>
      </c>
      <c r="BL1145" s="13" t="s">
        <v>623</v>
      </c>
      <c r="BM1145" s="133" t="s">
        <v>4140</v>
      </c>
    </row>
    <row r="1146" spans="2:65" s="1" customFormat="1" ht="55.5" customHeight="1">
      <c r="B1146" s="122"/>
      <c r="C1146" s="138" t="s">
        <v>4141</v>
      </c>
      <c r="D1146" s="138" t="s">
        <v>2422</v>
      </c>
      <c r="E1146" s="139" t="s">
        <v>4142</v>
      </c>
      <c r="F1146" s="140" t="s">
        <v>4143</v>
      </c>
      <c r="G1146" s="141" t="s">
        <v>133</v>
      </c>
      <c r="H1146" s="142">
        <v>2</v>
      </c>
      <c r="I1146" s="143">
        <v>72</v>
      </c>
      <c r="J1146" s="143">
        <f t="shared" si="190"/>
        <v>144</v>
      </c>
      <c r="K1146" s="140" t="s">
        <v>117</v>
      </c>
      <c r="L1146" s="144"/>
      <c r="M1146" s="145" t="s">
        <v>1</v>
      </c>
      <c r="N1146" s="146" t="s">
        <v>34</v>
      </c>
      <c r="O1146" s="131">
        <v>0</v>
      </c>
      <c r="P1146" s="131">
        <f t="shared" si="191"/>
        <v>0</v>
      </c>
      <c r="Q1146" s="131">
        <v>0</v>
      </c>
      <c r="R1146" s="131">
        <f t="shared" si="192"/>
        <v>0</v>
      </c>
      <c r="S1146" s="131">
        <v>0</v>
      </c>
      <c r="T1146" s="132">
        <f t="shared" si="193"/>
        <v>0</v>
      </c>
      <c r="AR1146" s="133" t="s">
        <v>623</v>
      </c>
      <c r="AT1146" s="133" t="s">
        <v>2422</v>
      </c>
      <c r="AU1146" s="133" t="s">
        <v>76</v>
      </c>
      <c r="AY1146" s="13" t="s">
        <v>112</v>
      </c>
      <c r="BE1146" s="134">
        <f t="shared" si="194"/>
        <v>144</v>
      </c>
      <c r="BF1146" s="134">
        <f t="shared" si="195"/>
        <v>0</v>
      </c>
      <c r="BG1146" s="134">
        <f t="shared" si="196"/>
        <v>0</v>
      </c>
      <c r="BH1146" s="134">
        <f t="shared" si="197"/>
        <v>0</v>
      </c>
      <c r="BI1146" s="134">
        <f t="shared" si="198"/>
        <v>0</v>
      </c>
      <c r="BJ1146" s="13" t="s">
        <v>76</v>
      </c>
      <c r="BK1146" s="134">
        <f t="shared" si="199"/>
        <v>144</v>
      </c>
      <c r="BL1146" s="13" t="s">
        <v>623</v>
      </c>
      <c r="BM1146" s="133" t="s">
        <v>4144</v>
      </c>
    </row>
    <row r="1147" spans="2:65" s="1" customFormat="1" ht="55.5" customHeight="1">
      <c r="B1147" s="122"/>
      <c r="C1147" s="138" t="s">
        <v>4145</v>
      </c>
      <c r="D1147" s="138" t="s">
        <v>2422</v>
      </c>
      <c r="E1147" s="139" t="s">
        <v>4146</v>
      </c>
      <c r="F1147" s="140" t="s">
        <v>4147</v>
      </c>
      <c r="G1147" s="141" t="s">
        <v>133</v>
      </c>
      <c r="H1147" s="142">
        <v>2</v>
      </c>
      <c r="I1147" s="143">
        <v>209</v>
      </c>
      <c r="J1147" s="143">
        <f t="shared" si="190"/>
        <v>418</v>
      </c>
      <c r="K1147" s="140" t="s">
        <v>117</v>
      </c>
      <c r="L1147" s="144"/>
      <c r="M1147" s="145" t="s">
        <v>1</v>
      </c>
      <c r="N1147" s="146" t="s">
        <v>34</v>
      </c>
      <c r="O1147" s="131">
        <v>0</v>
      </c>
      <c r="P1147" s="131">
        <f t="shared" si="191"/>
        <v>0</v>
      </c>
      <c r="Q1147" s="131">
        <v>0</v>
      </c>
      <c r="R1147" s="131">
        <f t="shared" si="192"/>
        <v>0</v>
      </c>
      <c r="S1147" s="131">
        <v>0</v>
      </c>
      <c r="T1147" s="132">
        <f t="shared" si="193"/>
        <v>0</v>
      </c>
      <c r="AR1147" s="133" t="s">
        <v>623</v>
      </c>
      <c r="AT1147" s="133" t="s">
        <v>2422</v>
      </c>
      <c r="AU1147" s="133" t="s">
        <v>76</v>
      </c>
      <c r="AY1147" s="13" t="s">
        <v>112</v>
      </c>
      <c r="BE1147" s="134">
        <f t="shared" si="194"/>
        <v>418</v>
      </c>
      <c r="BF1147" s="134">
        <f t="shared" si="195"/>
        <v>0</v>
      </c>
      <c r="BG1147" s="134">
        <f t="shared" si="196"/>
        <v>0</v>
      </c>
      <c r="BH1147" s="134">
        <f t="shared" si="197"/>
        <v>0</v>
      </c>
      <c r="BI1147" s="134">
        <f t="shared" si="198"/>
        <v>0</v>
      </c>
      <c r="BJ1147" s="13" t="s">
        <v>76</v>
      </c>
      <c r="BK1147" s="134">
        <f t="shared" si="199"/>
        <v>418</v>
      </c>
      <c r="BL1147" s="13" t="s">
        <v>623</v>
      </c>
      <c r="BM1147" s="133" t="s">
        <v>4148</v>
      </c>
    </row>
    <row r="1148" spans="2:65" s="1" customFormat="1" ht="55.5" customHeight="1">
      <c r="B1148" s="122"/>
      <c r="C1148" s="138" t="s">
        <v>4149</v>
      </c>
      <c r="D1148" s="138" t="s">
        <v>2422</v>
      </c>
      <c r="E1148" s="139" t="s">
        <v>4150</v>
      </c>
      <c r="F1148" s="140" t="s">
        <v>4151</v>
      </c>
      <c r="G1148" s="141" t="s">
        <v>133</v>
      </c>
      <c r="H1148" s="142">
        <v>2</v>
      </c>
      <c r="I1148" s="143">
        <v>215</v>
      </c>
      <c r="J1148" s="143">
        <f t="shared" si="190"/>
        <v>430</v>
      </c>
      <c r="K1148" s="140" t="s">
        <v>117</v>
      </c>
      <c r="L1148" s="144"/>
      <c r="M1148" s="145" t="s">
        <v>1</v>
      </c>
      <c r="N1148" s="146" t="s">
        <v>34</v>
      </c>
      <c r="O1148" s="131">
        <v>0</v>
      </c>
      <c r="P1148" s="131">
        <f t="shared" si="191"/>
        <v>0</v>
      </c>
      <c r="Q1148" s="131">
        <v>0</v>
      </c>
      <c r="R1148" s="131">
        <f t="shared" si="192"/>
        <v>0</v>
      </c>
      <c r="S1148" s="131">
        <v>0</v>
      </c>
      <c r="T1148" s="132">
        <f t="shared" si="193"/>
        <v>0</v>
      </c>
      <c r="AR1148" s="133" t="s">
        <v>623</v>
      </c>
      <c r="AT1148" s="133" t="s">
        <v>2422</v>
      </c>
      <c r="AU1148" s="133" t="s">
        <v>76</v>
      </c>
      <c r="AY1148" s="13" t="s">
        <v>112</v>
      </c>
      <c r="BE1148" s="134">
        <f t="shared" si="194"/>
        <v>430</v>
      </c>
      <c r="BF1148" s="134">
        <f t="shared" si="195"/>
        <v>0</v>
      </c>
      <c r="BG1148" s="134">
        <f t="shared" si="196"/>
        <v>0</v>
      </c>
      <c r="BH1148" s="134">
        <f t="shared" si="197"/>
        <v>0</v>
      </c>
      <c r="BI1148" s="134">
        <f t="shared" si="198"/>
        <v>0</v>
      </c>
      <c r="BJ1148" s="13" t="s">
        <v>76</v>
      </c>
      <c r="BK1148" s="134">
        <f t="shared" si="199"/>
        <v>430</v>
      </c>
      <c r="BL1148" s="13" t="s">
        <v>623</v>
      </c>
      <c r="BM1148" s="133" t="s">
        <v>4152</v>
      </c>
    </row>
    <row r="1149" spans="2:65" s="1" customFormat="1" ht="55.5" customHeight="1">
      <c r="B1149" s="122"/>
      <c r="C1149" s="138" t="s">
        <v>4153</v>
      </c>
      <c r="D1149" s="138" t="s">
        <v>2422</v>
      </c>
      <c r="E1149" s="139" t="s">
        <v>4154</v>
      </c>
      <c r="F1149" s="140" t="s">
        <v>4155</v>
      </c>
      <c r="G1149" s="141" t="s">
        <v>133</v>
      </c>
      <c r="H1149" s="142">
        <v>2</v>
      </c>
      <c r="I1149" s="143">
        <v>188</v>
      </c>
      <c r="J1149" s="143">
        <f t="shared" si="190"/>
        <v>376</v>
      </c>
      <c r="K1149" s="140" t="s">
        <v>117</v>
      </c>
      <c r="L1149" s="144"/>
      <c r="M1149" s="145" t="s">
        <v>1</v>
      </c>
      <c r="N1149" s="146" t="s">
        <v>34</v>
      </c>
      <c r="O1149" s="131">
        <v>0</v>
      </c>
      <c r="P1149" s="131">
        <f t="shared" si="191"/>
        <v>0</v>
      </c>
      <c r="Q1149" s="131">
        <v>0</v>
      </c>
      <c r="R1149" s="131">
        <f t="shared" si="192"/>
        <v>0</v>
      </c>
      <c r="S1149" s="131">
        <v>0</v>
      </c>
      <c r="T1149" s="132">
        <f t="shared" si="193"/>
        <v>0</v>
      </c>
      <c r="AR1149" s="133" t="s">
        <v>623</v>
      </c>
      <c r="AT1149" s="133" t="s">
        <v>2422</v>
      </c>
      <c r="AU1149" s="133" t="s">
        <v>76</v>
      </c>
      <c r="AY1149" s="13" t="s">
        <v>112</v>
      </c>
      <c r="BE1149" s="134">
        <f t="shared" si="194"/>
        <v>376</v>
      </c>
      <c r="BF1149" s="134">
        <f t="shared" si="195"/>
        <v>0</v>
      </c>
      <c r="BG1149" s="134">
        <f t="shared" si="196"/>
        <v>0</v>
      </c>
      <c r="BH1149" s="134">
        <f t="shared" si="197"/>
        <v>0</v>
      </c>
      <c r="BI1149" s="134">
        <f t="shared" si="198"/>
        <v>0</v>
      </c>
      <c r="BJ1149" s="13" t="s">
        <v>76</v>
      </c>
      <c r="BK1149" s="134">
        <f t="shared" si="199"/>
        <v>376</v>
      </c>
      <c r="BL1149" s="13" t="s">
        <v>623</v>
      </c>
      <c r="BM1149" s="133" t="s">
        <v>4156</v>
      </c>
    </row>
    <row r="1150" spans="2:65" s="1" customFormat="1" ht="55.5" customHeight="1">
      <c r="B1150" s="122"/>
      <c r="C1150" s="138" t="s">
        <v>4157</v>
      </c>
      <c r="D1150" s="138" t="s">
        <v>2422</v>
      </c>
      <c r="E1150" s="139" t="s">
        <v>4158</v>
      </c>
      <c r="F1150" s="140" t="s">
        <v>4159</v>
      </c>
      <c r="G1150" s="141" t="s">
        <v>133</v>
      </c>
      <c r="H1150" s="142">
        <v>2</v>
      </c>
      <c r="I1150" s="143">
        <v>188</v>
      </c>
      <c r="J1150" s="143">
        <f t="shared" si="190"/>
        <v>376</v>
      </c>
      <c r="K1150" s="140" t="s">
        <v>117</v>
      </c>
      <c r="L1150" s="144"/>
      <c r="M1150" s="145" t="s">
        <v>1</v>
      </c>
      <c r="N1150" s="146" t="s">
        <v>34</v>
      </c>
      <c r="O1150" s="131">
        <v>0</v>
      </c>
      <c r="P1150" s="131">
        <f t="shared" si="191"/>
        <v>0</v>
      </c>
      <c r="Q1150" s="131">
        <v>0</v>
      </c>
      <c r="R1150" s="131">
        <f t="shared" si="192"/>
        <v>0</v>
      </c>
      <c r="S1150" s="131">
        <v>0</v>
      </c>
      <c r="T1150" s="132">
        <f t="shared" si="193"/>
        <v>0</v>
      </c>
      <c r="AR1150" s="133" t="s">
        <v>623</v>
      </c>
      <c r="AT1150" s="133" t="s">
        <v>2422</v>
      </c>
      <c r="AU1150" s="133" t="s">
        <v>76</v>
      </c>
      <c r="AY1150" s="13" t="s">
        <v>112</v>
      </c>
      <c r="BE1150" s="134">
        <f t="shared" si="194"/>
        <v>376</v>
      </c>
      <c r="BF1150" s="134">
        <f t="shared" si="195"/>
        <v>0</v>
      </c>
      <c r="BG1150" s="134">
        <f t="shared" si="196"/>
        <v>0</v>
      </c>
      <c r="BH1150" s="134">
        <f t="shared" si="197"/>
        <v>0</v>
      </c>
      <c r="BI1150" s="134">
        <f t="shared" si="198"/>
        <v>0</v>
      </c>
      <c r="BJ1150" s="13" t="s">
        <v>76</v>
      </c>
      <c r="BK1150" s="134">
        <f t="shared" si="199"/>
        <v>376</v>
      </c>
      <c r="BL1150" s="13" t="s">
        <v>623</v>
      </c>
      <c r="BM1150" s="133" t="s">
        <v>4160</v>
      </c>
    </row>
    <row r="1151" spans="2:65" s="1" customFormat="1" ht="55.5" customHeight="1">
      <c r="B1151" s="122"/>
      <c r="C1151" s="138" t="s">
        <v>4161</v>
      </c>
      <c r="D1151" s="138" t="s">
        <v>2422</v>
      </c>
      <c r="E1151" s="139" t="s">
        <v>4162</v>
      </c>
      <c r="F1151" s="140" t="s">
        <v>4163</v>
      </c>
      <c r="G1151" s="141" t="s">
        <v>133</v>
      </c>
      <c r="H1151" s="142">
        <v>2</v>
      </c>
      <c r="I1151" s="143">
        <v>188</v>
      </c>
      <c r="J1151" s="143">
        <f t="shared" si="190"/>
        <v>376</v>
      </c>
      <c r="K1151" s="140" t="s">
        <v>117</v>
      </c>
      <c r="L1151" s="144"/>
      <c r="M1151" s="145" t="s">
        <v>1</v>
      </c>
      <c r="N1151" s="146" t="s">
        <v>34</v>
      </c>
      <c r="O1151" s="131">
        <v>0</v>
      </c>
      <c r="P1151" s="131">
        <f t="shared" si="191"/>
        <v>0</v>
      </c>
      <c r="Q1151" s="131">
        <v>0</v>
      </c>
      <c r="R1151" s="131">
        <f t="shared" si="192"/>
        <v>0</v>
      </c>
      <c r="S1151" s="131">
        <v>0</v>
      </c>
      <c r="T1151" s="132">
        <f t="shared" si="193"/>
        <v>0</v>
      </c>
      <c r="AR1151" s="133" t="s">
        <v>623</v>
      </c>
      <c r="AT1151" s="133" t="s">
        <v>2422</v>
      </c>
      <c r="AU1151" s="133" t="s">
        <v>76</v>
      </c>
      <c r="AY1151" s="13" t="s">
        <v>112</v>
      </c>
      <c r="BE1151" s="134">
        <f t="shared" si="194"/>
        <v>376</v>
      </c>
      <c r="BF1151" s="134">
        <f t="shared" si="195"/>
        <v>0</v>
      </c>
      <c r="BG1151" s="134">
        <f t="shared" si="196"/>
        <v>0</v>
      </c>
      <c r="BH1151" s="134">
        <f t="shared" si="197"/>
        <v>0</v>
      </c>
      <c r="BI1151" s="134">
        <f t="shared" si="198"/>
        <v>0</v>
      </c>
      <c r="BJ1151" s="13" t="s">
        <v>76</v>
      </c>
      <c r="BK1151" s="134">
        <f t="shared" si="199"/>
        <v>376</v>
      </c>
      <c r="BL1151" s="13" t="s">
        <v>623</v>
      </c>
      <c r="BM1151" s="133" t="s">
        <v>4164</v>
      </c>
    </row>
    <row r="1152" spans="2:65" s="1" customFormat="1" ht="55.5" customHeight="1">
      <c r="B1152" s="122"/>
      <c r="C1152" s="138" t="s">
        <v>4165</v>
      </c>
      <c r="D1152" s="138" t="s">
        <v>2422</v>
      </c>
      <c r="E1152" s="139" t="s">
        <v>4166</v>
      </c>
      <c r="F1152" s="140" t="s">
        <v>4167</v>
      </c>
      <c r="G1152" s="141" t="s">
        <v>133</v>
      </c>
      <c r="H1152" s="142">
        <v>2</v>
      </c>
      <c r="I1152" s="143">
        <v>223</v>
      </c>
      <c r="J1152" s="143">
        <f t="shared" si="190"/>
        <v>446</v>
      </c>
      <c r="K1152" s="140" t="s">
        <v>117</v>
      </c>
      <c r="L1152" s="144"/>
      <c r="M1152" s="145" t="s">
        <v>1</v>
      </c>
      <c r="N1152" s="146" t="s">
        <v>34</v>
      </c>
      <c r="O1152" s="131">
        <v>0</v>
      </c>
      <c r="P1152" s="131">
        <f t="shared" si="191"/>
        <v>0</v>
      </c>
      <c r="Q1152" s="131">
        <v>0</v>
      </c>
      <c r="R1152" s="131">
        <f t="shared" si="192"/>
        <v>0</v>
      </c>
      <c r="S1152" s="131">
        <v>0</v>
      </c>
      <c r="T1152" s="132">
        <f t="shared" si="193"/>
        <v>0</v>
      </c>
      <c r="AR1152" s="133" t="s">
        <v>623</v>
      </c>
      <c r="AT1152" s="133" t="s">
        <v>2422</v>
      </c>
      <c r="AU1152" s="133" t="s">
        <v>76</v>
      </c>
      <c r="AY1152" s="13" t="s">
        <v>112</v>
      </c>
      <c r="BE1152" s="134">
        <f t="shared" si="194"/>
        <v>446</v>
      </c>
      <c r="BF1152" s="134">
        <f t="shared" si="195"/>
        <v>0</v>
      </c>
      <c r="BG1152" s="134">
        <f t="shared" si="196"/>
        <v>0</v>
      </c>
      <c r="BH1152" s="134">
        <f t="shared" si="197"/>
        <v>0</v>
      </c>
      <c r="BI1152" s="134">
        <f t="shared" si="198"/>
        <v>0</v>
      </c>
      <c r="BJ1152" s="13" t="s">
        <v>76</v>
      </c>
      <c r="BK1152" s="134">
        <f t="shared" si="199"/>
        <v>446</v>
      </c>
      <c r="BL1152" s="13" t="s">
        <v>623</v>
      </c>
      <c r="BM1152" s="133" t="s">
        <v>4168</v>
      </c>
    </row>
    <row r="1153" spans="2:65" s="1" customFormat="1" ht="55.5" customHeight="1">
      <c r="B1153" s="122"/>
      <c r="C1153" s="138" t="s">
        <v>4169</v>
      </c>
      <c r="D1153" s="138" t="s">
        <v>2422</v>
      </c>
      <c r="E1153" s="139" t="s">
        <v>4170</v>
      </c>
      <c r="F1153" s="140" t="s">
        <v>4171</v>
      </c>
      <c r="G1153" s="141" t="s">
        <v>133</v>
      </c>
      <c r="H1153" s="142">
        <v>2</v>
      </c>
      <c r="I1153" s="143">
        <v>223</v>
      </c>
      <c r="J1153" s="143">
        <f t="shared" si="190"/>
        <v>446</v>
      </c>
      <c r="K1153" s="140" t="s">
        <v>117</v>
      </c>
      <c r="L1153" s="144"/>
      <c r="M1153" s="145" t="s">
        <v>1</v>
      </c>
      <c r="N1153" s="146" t="s">
        <v>34</v>
      </c>
      <c r="O1153" s="131">
        <v>0</v>
      </c>
      <c r="P1153" s="131">
        <f t="shared" si="191"/>
        <v>0</v>
      </c>
      <c r="Q1153" s="131">
        <v>0</v>
      </c>
      <c r="R1153" s="131">
        <f t="shared" si="192"/>
        <v>0</v>
      </c>
      <c r="S1153" s="131">
        <v>0</v>
      </c>
      <c r="T1153" s="132">
        <f t="shared" si="193"/>
        <v>0</v>
      </c>
      <c r="AR1153" s="133" t="s">
        <v>623</v>
      </c>
      <c r="AT1153" s="133" t="s">
        <v>2422</v>
      </c>
      <c r="AU1153" s="133" t="s">
        <v>76</v>
      </c>
      <c r="AY1153" s="13" t="s">
        <v>112</v>
      </c>
      <c r="BE1153" s="134">
        <f t="shared" si="194"/>
        <v>446</v>
      </c>
      <c r="BF1153" s="134">
        <f t="shared" si="195"/>
        <v>0</v>
      </c>
      <c r="BG1153" s="134">
        <f t="shared" si="196"/>
        <v>0</v>
      </c>
      <c r="BH1153" s="134">
        <f t="shared" si="197"/>
        <v>0</v>
      </c>
      <c r="BI1153" s="134">
        <f t="shared" si="198"/>
        <v>0</v>
      </c>
      <c r="BJ1153" s="13" t="s">
        <v>76</v>
      </c>
      <c r="BK1153" s="134">
        <f t="shared" si="199"/>
        <v>446</v>
      </c>
      <c r="BL1153" s="13" t="s">
        <v>623</v>
      </c>
      <c r="BM1153" s="133" t="s">
        <v>4172</v>
      </c>
    </row>
    <row r="1154" spans="2:65" s="1" customFormat="1" ht="55.5" customHeight="1">
      <c r="B1154" s="122"/>
      <c r="C1154" s="138" t="s">
        <v>4173</v>
      </c>
      <c r="D1154" s="138" t="s">
        <v>2422</v>
      </c>
      <c r="E1154" s="139" t="s">
        <v>4174</v>
      </c>
      <c r="F1154" s="140" t="s">
        <v>4175</v>
      </c>
      <c r="G1154" s="141" t="s">
        <v>133</v>
      </c>
      <c r="H1154" s="142">
        <v>2</v>
      </c>
      <c r="I1154" s="143">
        <v>259</v>
      </c>
      <c r="J1154" s="143">
        <f t="shared" si="190"/>
        <v>518</v>
      </c>
      <c r="K1154" s="140" t="s">
        <v>117</v>
      </c>
      <c r="L1154" s="144"/>
      <c r="M1154" s="145" t="s">
        <v>1</v>
      </c>
      <c r="N1154" s="146" t="s">
        <v>34</v>
      </c>
      <c r="O1154" s="131">
        <v>0</v>
      </c>
      <c r="P1154" s="131">
        <f t="shared" si="191"/>
        <v>0</v>
      </c>
      <c r="Q1154" s="131">
        <v>0</v>
      </c>
      <c r="R1154" s="131">
        <f t="shared" si="192"/>
        <v>0</v>
      </c>
      <c r="S1154" s="131">
        <v>0</v>
      </c>
      <c r="T1154" s="132">
        <f t="shared" si="193"/>
        <v>0</v>
      </c>
      <c r="AR1154" s="133" t="s">
        <v>623</v>
      </c>
      <c r="AT1154" s="133" t="s">
        <v>2422</v>
      </c>
      <c r="AU1154" s="133" t="s">
        <v>76</v>
      </c>
      <c r="AY1154" s="13" t="s">
        <v>112</v>
      </c>
      <c r="BE1154" s="134">
        <f t="shared" si="194"/>
        <v>518</v>
      </c>
      <c r="BF1154" s="134">
        <f t="shared" si="195"/>
        <v>0</v>
      </c>
      <c r="BG1154" s="134">
        <f t="shared" si="196"/>
        <v>0</v>
      </c>
      <c r="BH1154" s="134">
        <f t="shared" si="197"/>
        <v>0</v>
      </c>
      <c r="BI1154" s="134">
        <f t="shared" si="198"/>
        <v>0</v>
      </c>
      <c r="BJ1154" s="13" t="s">
        <v>76</v>
      </c>
      <c r="BK1154" s="134">
        <f t="shared" si="199"/>
        <v>518</v>
      </c>
      <c r="BL1154" s="13" t="s">
        <v>623</v>
      </c>
      <c r="BM1154" s="133" t="s">
        <v>4176</v>
      </c>
    </row>
    <row r="1155" spans="2:65" s="1" customFormat="1" ht="55.5" customHeight="1">
      <c r="B1155" s="122"/>
      <c r="C1155" s="138" t="s">
        <v>4177</v>
      </c>
      <c r="D1155" s="138" t="s">
        <v>2422</v>
      </c>
      <c r="E1155" s="139" t="s">
        <v>4178</v>
      </c>
      <c r="F1155" s="140" t="s">
        <v>4179</v>
      </c>
      <c r="G1155" s="141" t="s">
        <v>133</v>
      </c>
      <c r="H1155" s="142">
        <v>2</v>
      </c>
      <c r="I1155" s="143">
        <v>273</v>
      </c>
      <c r="J1155" s="143">
        <f t="shared" si="190"/>
        <v>546</v>
      </c>
      <c r="K1155" s="140" t="s">
        <v>117</v>
      </c>
      <c r="L1155" s="144"/>
      <c r="M1155" s="145" t="s">
        <v>1</v>
      </c>
      <c r="N1155" s="146" t="s">
        <v>34</v>
      </c>
      <c r="O1155" s="131">
        <v>0</v>
      </c>
      <c r="P1155" s="131">
        <f t="shared" si="191"/>
        <v>0</v>
      </c>
      <c r="Q1155" s="131">
        <v>0</v>
      </c>
      <c r="R1155" s="131">
        <f t="shared" si="192"/>
        <v>0</v>
      </c>
      <c r="S1155" s="131">
        <v>0</v>
      </c>
      <c r="T1155" s="132">
        <f t="shared" si="193"/>
        <v>0</v>
      </c>
      <c r="AR1155" s="133" t="s">
        <v>623</v>
      </c>
      <c r="AT1155" s="133" t="s">
        <v>2422</v>
      </c>
      <c r="AU1155" s="133" t="s">
        <v>76</v>
      </c>
      <c r="AY1155" s="13" t="s">
        <v>112</v>
      </c>
      <c r="BE1155" s="134">
        <f t="shared" si="194"/>
        <v>546</v>
      </c>
      <c r="BF1155" s="134">
        <f t="shared" si="195"/>
        <v>0</v>
      </c>
      <c r="BG1155" s="134">
        <f t="shared" si="196"/>
        <v>0</v>
      </c>
      <c r="BH1155" s="134">
        <f t="shared" si="197"/>
        <v>0</v>
      </c>
      <c r="BI1155" s="134">
        <f t="shared" si="198"/>
        <v>0</v>
      </c>
      <c r="BJ1155" s="13" t="s">
        <v>76</v>
      </c>
      <c r="BK1155" s="134">
        <f t="shared" si="199"/>
        <v>546</v>
      </c>
      <c r="BL1155" s="13" t="s">
        <v>623</v>
      </c>
      <c r="BM1155" s="133" t="s">
        <v>4180</v>
      </c>
    </row>
    <row r="1156" spans="2:65" s="1" customFormat="1" ht="55.5" customHeight="1">
      <c r="B1156" s="122"/>
      <c r="C1156" s="138" t="s">
        <v>4181</v>
      </c>
      <c r="D1156" s="138" t="s">
        <v>2422</v>
      </c>
      <c r="E1156" s="139" t="s">
        <v>4182</v>
      </c>
      <c r="F1156" s="140" t="s">
        <v>4183</v>
      </c>
      <c r="G1156" s="141" t="s">
        <v>133</v>
      </c>
      <c r="H1156" s="142">
        <v>2</v>
      </c>
      <c r="I1156" s="143">
        <v>273</v>
      </c>
      <c r="J1156" s="143">
        <f t="shared" si="190"/>
        <v>546</v>
      </c>
      <c r="K1156" s="140" t="s">
        <v>117</v>
      </c>
      <c r="L1156" s="144"/>
      <c r="M1156" s="145" t="s">
        <v>1</v>
      </c>
      <c r="N1156" s="146" t="s">
        <v>34</v>
      </c>
      <c r="O1156" s="131">
        <v>0</v>
      </c>
      <c r="P1156" s="131">
        <f t="shared" si="191"/>
        <v>0</v>
      </c>
      <c r="Q1156" s="131">
        <v>0</v>
      </c>
      <c r="R1156" s="131">
        <f t="shared" si="192"/>
        <v>0</v>
      </c>
      <c r="S1156" s="131">
        <v>0</v>
      </c>
      <c r="T1156" s="132">
        <f t="shared" si="193"/>
        <v>0</v>
      </c>
      <c r="AR1156" s="133" t="s">
        <v>623</v>
      </c>
      <c r="AT1156" s="133" t="s">
        <v>2422</v>
      </c>
      <c r="AU1156" s="133" t="s">
        <v>76</v>
      </c>
      <c r="AY1156" s="13" t="s">
        <v>112</v>
      </c>
      <c r="BE1156" s="134">
        <f t="shared" si="194"/>
        <v>546</v>
      </c>
      <c r="BF1156" s="134">
        <f t="shared" si="195"/>
        <v>0</v>
      </c>
      <c r="BG1156" s="134">
        <f t="shared" si="196"/>
        <v>0</v>
      </c>
      <c r="BH1156" s="134">
        <f t="shared" si="197"/>
        <v>0</v>
      </c>
      <c r="BI1156" s="134">
        <f t="shared" si="198"/>
        <v>0</v>
      </c>
      <c r="BJ1156" s="13" t="s">
        <v>76</v>
      </c>
      <c r="BK1156" s="134">
        <f t="shared" si="199"/>
        <v>546</v>
      </c>
      <c r="BL1156" s="13" t="s">
        <v>623</v>
      </c>
      <c r="BM1156" s="133" t="s">
        <v>4184</v>
      </c>
    </row>
    <row r="1157" spans="2:65" s="1" customFormat="1" ht="55.5" customHeight="1">
      <c r="B1157" s="122"/>
      <c r="C1157" s="138" t="s">
        <v>4185</v>
      </c>
      <c r="D1157" s="138" t="s">
        <v>2422</v>
      </c>
      <c r="E1157" s="139" t="s">
        <v>4186</v>
      </c>
      <c r="F1157" s="140" t="s">
        <v>4187</v>
      </c>
      <c r="G1157" s="141" t="s">
        <v>133</v>
      </c>
      <c r="H1157" s="142">
        <v>2</v>
      </c>
      <c r="I1157" s="143">
        <v>357</v>
      </c>
      <c r="J1157" s="143">
        <f t="shared" si="190"/>
        <v>714</v>
      </c>
      <c r="K1157" s="140" t="s">
        <v>117</v>
      </c>
      <c r="L1157" s="144"/>
      <c r="M1157" s="145" t="s">
        <v>1</v>
      </c>
      <c r="N1157" s="146" t="s">
        <v>34</v>
      </c>
      <c r="O1157" s="131">
        <v>0</v>
      </c>
      <c r="P1157" s="131">
        <f t="shared" si="191"/>
        <v>0</v>
      </c>
      <c r="Q1157" s="131">
        <v>0</v>
      </c>
      <c r="R1157" s="131">
        <f t="shared" si="192"/>
        <v>0</v>
      </c>
      <c r="S1157" s="131">
        <v>0</v>
      </c>
      <c r="T1157" s="132">
        <f t="shared" si="193"/>
        <v>0</v>
      </c>
      <c r="AR1157" s="133" t="s">
        <v>623</v>
      </c>
      <c r="AT1157" s="133" t="s">
        <v>2422</v>
      </c>
      <c r="AU1157" s="133" t="s">
        <v>76</v>
      </c>
      <c r="AY1157" s="13" t="s">
        <v>112</v>
      </c>
      <c r="BE1157" s="134">
        <f t="shared" si="194"/>
        <v>714</v>
      </c>
      <c r="BF1157" s="134">
        <f t="shared" si="195"/>
        <v>0</v>
      </c>
      <c r="BG1157" s="134">
        <f t="shared" si="196"/>
        <v>0</v>
      </c>
      <c r="BH1157" s="134">
        <f t="shared" si="197"/>
        <v>0</v>
      </c>
      <c r="BI1157" s="134">
        <f t="shared" si="198"/>
        <v>0</v>
      </c>
      <c r="BJ1157" s="13" t="s">
        <v>76</v>
      </c>
      <c r="BK1157" s="134">
        <f t="shared" si="199"/>
        <v>714</v>
      </c>
      <c r="BL1157" s="13" t="s">
        <v>623</v>
      </c>
      <c r="BM1157" s="133" t="s">
        <v>4188</v>
      </c>
    </row>
    <row r="1158" spans="2:65" s="1" customFormat="1" ht="55.5" customHeight="1">
      <c r="B1158" s="122"/>
      <c r="C1158" s="138" t="s">
        <v>4189</v>
      </c>
      <c r="D1158" s="138" t="s">
        <v>2422</v>
      </c>
      <c r="E1158" s="139" t="s">
        <v>4190</v>
      </c>
      <c r="F1158" s="140" t="s">
        <v>4191</v>
      </c>
      <c r="G1158" s="141" t="s">
        <v>133</v>
      </c>
      <c r="H1158" s="142">
        <v>2</v>
      </c>
      <c r="I1158" s="143">
        <v>357</v>
      </c>
      <c r="J1158" s="143">
        <f t="shared" si="190"/>
        <v>714</v>
      </c>
      <c r="K1158" s="140" t="s">
        <v>117</v>
      </c>
      <c r="L1158" s="144"/>
      <c r="M1158" s="145" t="s">
        <v>1</v>
      </c>
      <c r="N1158" s="146" t="s">
        <v>34</v>
      </c>
      <c r="O1158" s="131">
        <v>0</v>
      </c>
      <c r="P1158" s="131">
        <f t="shared" si="191"/>
        <v>0</v>
      </c>
      <c r="Q1158" s="131">
        <v>0</v>
      </c>
      <c r="R1158" s="131">
        <f t="shared" si="192"/>
        <v>0</v>
      </c>
      <c r="S1158" s="131">
        <v>0</v>
      </c>
      <c r="T1158" s="132">
        <f t="shared" si="193"/>
        <v>0</v>
      </c>
      <c r="AR1158" s="133" t="s">
        <v>623</v>
      </c>
      <c r="AT1158" s="133" t="s">
        <v>2422</v>
      </c>
      <c r="AU1158" s="133" t="s">
        <v>76</v>
      </c>
      <c r="AY1158" s="13" t="s">
        <v>112</v>
      </c>
      <c r="BE1158" s="134">
        <f t="shared" si="194"/>
        <v>714</v>
      </c>
      <c r="BF1158" s="134">
        <f t="shared" si="195"/>
        <v>0</v>
      </c>
      <c r="BG1158" s="134">
        <f t="shared" si="196"/>
        <v>0</v>
      </c>
      <c r="BH1158" s="134">
        <f t="shared" si="197"/>
        <v>0</v>
      </c>
      <c r="BI1158" s="134">
        <f t="shared" si="198"/>
        <v>0</v>
      </c>
      <c r="BJ1158" s="13" t="s">
        <v>76</v>
      </c>
      <c r="BK1158" s="134">
        <f t="shared" si="199"/>
        <v>714</v>
      </c>
      <c r="BL1158" s="13" t="s">
        <v>623</v>
      </c>
      <c r="BM1158" s="133" t="s">
        <v>4192</v>
      </c>
    </row>
    <row r="1159" spans="2:65" s="1" customFormat="1" ht="55.5" customHeight="1">
      <c r="B1159" s="122"/>
      <c r="C1159" s="138" t="s">
        <v>4193</v>
      </c>
      <c r="D1159" s="138" t="s">
        <v>2422</v>
      </c>
      <c r="E1159" s="139" t="s">
        <v>4194</v>
      </c>
      <c r="F1159" s="140" t="s">
        <v>4195</v>
      </c>
      <c r="G1159" s="141" t="s">
        <v>133</v>
      </c>
      <c r="H1159" s="142">
        <v>2</v>
      </c>
      <c r="I1159" s="143">
        <v>339</v>
      </c>
      <c r="J1159" s="143">
        <f t="shared" si="190"/>
        <v>678</v>
      </c>
      <c r="K1159" s="140" t="s">
        <v>117</v>
      </c>
      <c r="L1159" s="144"/>
      <c r="M1159" s="145" t="s">
        <v>1</v>
      </c>
      <c r="N1159" s="146" t="s">
        <v>34</v>
      </c>
      <c r="O1159" s="131">
        <v>0</v>
      </c>
      <c r="P1159" s="131">
        <f t="shared" si="191"/>
        <v>0</v>
      </c>
      <c r="Q1159" s="131">
        <v>0</v>
      </c>
      <c r="R1159" s="131">
        <f t="shared" si="192"/>
        <v>0</v>
      </c>
      <c r="S1159" s="131">
        <v>0</v>
      </c>
      <c r="T1159" s="132">
        <f t="shared" si="193"/>
        <v>0</v>
      </c>
      <c r="AR1159" s="133" t="s">
        <v>623</v>
      </c>
      <c r="AT1159" s="133" t="s">
        <v>2422</v>
      </c>
      <c r="AU1159" s="133" t="s">
        <v>76</v>
      </c>
      <c r="AY1159" s="13" t="s">
        <v>112</v>
      </c>
      <c r="BE1159" s="134">
        <f t="shared" si="194"/>
        <v>678</v>
      </c>
      <c r="BF1159" s="134">
        <f t="shared" si="195"/>
        <v>0</v>
      </c>
      <c r="BG1159" s="134">
        <f t="shared" si="196"/>
        <v>0</v>
      </c>
      <c r="BH1159" s="134">
        <f t="shared" si="197"/>
        <v>0</v>
      </c>
      <c r="BI1159" s="134">
        <f t="shared" si="198"/>
        <v>0</v>
      </c>
      <c r="BJ1159" s="13" t="s">
        <v>76</v>
      </c>
      <c r="BK1159" s="134">
        <f t="shared" si="199"/>
        <v>678</v>
      </c>
      <c r="BL1159" s="13" t="s">
        <v>623</v>
      </c>
      <c r="BM1159" s="133" t="s">
        <v>4196</v>
      </c>
    </row>
    <row r="1160" spans="2:65" s="1" customFormat="1" ht="55.5" customHeight="1">
      <c r="B1160" s="122"/>
      <c r="C1160" s="138" t="s">
        <v>4197</v>
      </c>
      <c r="D1160" s="138" t="s">
        <v>2422</v>
      </c>
      <c r="E1160" s="139" t="s">
        <v>4198</v>
      </c>
      <c r="F1160" s="140" t="s">
        <v>4199</v>
      </c>
      <c r="G1160" s="141" t="s">
        <v>133</v>
      </c>
      <c r="H1160" s="142">
        <v>2</v>
      </c>
      <c r="I1160" s="143">
        <v>339</v>
      </c>
      <c r="J1160" s="143">
        <f t="shared" si="190"/>
        <v>678</v>
      </c>
      <c r="K1160" s="140" t="s">
        <v>117</v>
      </c>
      <c r="L1160" s="144"/>
      <c r="M1160" s="145" t="s">
        <v>1</v>
      </c>
      <c r="N1160" s="146" t="s">
        <v>34</v>
      </c>
      <c r="O1160" s="131">
        <v>0</v>
      </c>
      <c r="P1160" s="131">
        <f t="shared" si="191"/>
        <v>0</v>
      </c>
      <c r="Q1160" s="131">
        <v>0</v>
      </c>
      <c r="R1160" s="131">
        <f t="shared" si="192"/>
        <v>0</v>
      </c>
      <c r="S1160" s="131">
        <v>0</v>
      </c>
      <c r="T1160" s="132">
        <f t="shared" si="193"/>
        <v>0</v>
      </c>
      <c r="AR1160" s="133" t="s">
        <v>623</v>
      </c>
      <c r="AT1160" s="133" t="s">
        <v>2422</v>
      </c>
      <c r="AU1160" s="133" t="s">
        <v>76</v>
      </c>
      <c r="AY1160" s="13" t="s">
        <v>112</v>
      </c>
      <c r="BE1160" s="134">
        <f t="shared" si="194"/>
        <v>678</v>
      </c>
      <c r="BF1160" s="134">
        <f t="shared" si="195"/>
        <v>0</v>
      </c>
      <c r="BG1160" s="134">
        <f t="shared" si="196"/>
        <v>0</v>
      </c>
      <c r="BH1160" s="134">
        <f t="shared" si="197"/>
        <v>0</v>
      </c>
      <c r="BI1160" s="134">
        <f t="shared" si="198"/>
        <v>0</v>
      </c>
      <c r="BJ1160" s="13" t="s">
        <v>76</v>
      </c>
      <c r="BK1160" s="134">
        <f t="shared" si="199"/>
        <v>678</v>
      </c>
      <c r="BL1160" s="13" t="s">
        <v>623</v>
      </c>
      <c r="BM1160" s="133" t="s">
        <v>4200</v>
      </c>
    </row>
    <row r="1161" spans="2:65" s="1" customFormat="1" ht="37.9" customHeight="1">
      <c r="B1161" s="122"/>
      <c r="C1161" s="138" t="s">
        <v>4201</v>
      </c>
      <c r="D1161" s="138" t="s">
        <v>2422</v>
      </c>
      <c r="E1161" s="139" t="s">
        <v>4202</v>
      </c>
      <c r="F1161" s="140" t="s">
        <v>4203</v>
      </c>
      <c r="G1161" s="141" t="s">
        <v>133</v>
      </c>
      <c r="H1161" s="142">
        <v>2</v>
      </c>
      <c r="I1161" s="143">
        <v>8120</v>
      </c>
      <c r="J1161" s="143">
        <f t="shared" si="190"/>
        <v>16240</v>
      </c>
      <c r="K1161" s="140" t="s">
        <v>117</v>
      </c>
      <c r="L1161" s="144"/>
      <c r="M1161" s="145" t="s">
        <v>1</v>
      </c>
      <c r="N1161" s="146" t="s">
        <v>34</v>
      </c>
      <c r="O1161" s="131">
        <v>0</v>
      </c>
      <c r="P1161" s="131">
        <f t="shared" si="191"/>
        <v>0</v>
      </c>
      <c r="Q1161" s="131">
        <v>0</v>
      </c>
      <c r="R1161" s="131">
        <f t="shared" si="192"/>
        <v>0</v>
      </c>
      <c r="S1161" s="131">
        <v>0</v>
      </c>
      <c r="T1161" s="132">
        <f t="shared" si="193"/>
        <v>0</v>
      </c>
      <c r="AR1161" s="133" t="s">
        <v>623</v>
      </c>
      <c r="AT1161" s="133" t="s">
        <v>2422</v>
      </c>
      <c r="AU1161" s="133" t="s">
        <v>76</v>
      </c>
      <c r="AY1161" s="13" t="s">
        <v>112</v>
      </c>
      <c r="BE1161" s="134">
        <f t="shared" si="194"/>
        <v>16240</v>
      </c>
      <c r="BF1161" s="134">
        <f t="shared" si="195"/>
        <v>0</v>
      </c>
      <c r="BG1161" s="134">
        <f t="shared" si="196"/>
        <v>0</v>
      </c>
      <c r="BH1161" s="134">
        <f t="shared" si="197"/>
        <v>0</v>
      </c>
      <c r="BI1161" s="134">
        <f t="shared" si="198"/>
        <v>0</v>
      </c>
      <c r="BJ1161" s="13" t="s">
        <v>76</v>
      </c>
      <c r="BK1161" s="134">
        <f t="shared" si="199"/>
        <v>16240</v>
      </c>
      <c r="BL1161" s="13" t="s">
        <v>623</v>
      </c>
      <c r="BM1161" s="133" t="s">
        <v>4204</v>
      </c>
    </row>
    <row r="1162" spans="2:65" s="1" customFormat="1" ht="33" customHeight="1">
      <c r="B1162" s="122"/>
      <c r="C1162" s="138" t="s">
        <v>4205</v>
      </c>
      <c r="D1162" s="138" t="s">
        <v>2422</v>
      </c>
      <c r="E1162" s="139" t="s">
        <v>4206</v>
      </c>
      <c r="F1162" s="140" t="s">
        <v>4207</v>
      </c>
      <c r="G1162" s="141" t="s">
        <v>133</v>
      </c>
      <c r="H1162" s="142">
        <v>250</v>
      </c>
      <c r="I1162" s="143">
        <v>10.3</v>
      </c>
      <c r="J1162" s="143">
        <f t="shared" si="190"/>
        <v>2575</v>
      </c>
      <c r="K1162" s="140" t="s">
        <v>117</v>
      </c>
      <c r="L1162" s="144"/>
      <c r="M1162" s="145" t="s">
        <v>1</v>
      </c>
      <c r="N1162" s="146" t="s">
        <v>34</v>
      </c>
      <c r="O1162" s="131">
        <v>0</v>
      </c>
      <c r="P1162" s="131">
        <f t="shared" si="191"/>
        <v>0</v>
      </c>
      <c r="Q1162" s="131">
        <v>0</v>
      </c>
      <c r="R1162" s="131">
        <f t="shared" si="192"/>
        <v>0</v>
      </c>
      <c r="S1162" s="131">
        <v>0</v>
      </c>
      <c r="T1162" s="132">
        <f t="shared" si="193"/>
        <v>0</v>
      </c>
      <c r="AR1162" s="133" t="s">
        <v>623</v>
      </c>
      <c r="AT1162" s="133" t="s">
        <v>2422</v>
      </c>
      <c r="AU1162" s="133" t="s">
        <v>76</v>
      </c>
      <c r="AY1162" s="13" t="s">
        <v>112</v>
      </c>
      <c r="BE1162" s="134">
        <f t="shared" si="194"/>
        <v>2575</v>
      </c>
      <c r="BF1162" s="134">
        <f t="shared" si="195"/>
        <v>0</v>
      </c>
      <c r="BG1162" s="134">
        <f t="shared" si="196"/>
        <v>0</v>
      </c>
      <c r="BH1162" s="134">
        <f t="shared" si="197"/>
        <v>0</v>
      </c>
      <c r="BI1162" s="134">
        <f t="shared" si="198"/>
        <v>0</v>
      </c>
      <c r="BJ1162" s="13" t="s">
        <v>76</v>
      </c>
      <c r="BK1162" s="134">
        <f t="shared" si="199"/>
        <v>2575</v>
      </c>
      <c r="BL1162" s="13" t="s">
        <v>623</v>
      </c>
      <c r="BM1162" s="133" t="s">
        <v>4208</v>
      </c>
    </row>
    <row r="1163" spans="2:65" s="1" customFormat="1" ht="33" customHeight="1">
      <c r="B1163" s="122"/>
      <c r="C1163" s="138" t="s">
        <v>4209</v>
      </c>
      <c r="D1163" s="138" t="s">
        <v>2422</v>
      </c>
      <c r="E1163" s="139" t="s">
        <v>4210</v>
      </c>
      <c r="F1163" s="140" t="s">
        <v>4211</v>
      </c>
      <c r="G1163" s="141" t="s">
        <v>133</v>
      </c>
      <c r="H1163" s="142">
        <v>50</v>
      </c>
      <c r="I1163" s="143">
        <v>10.3</v>
      </c>
      <c r="J1163" s="143">
        <f t="shared" si="190"/>
        <v>515</v>
      </c>
      <c r="K1163" s="140" t="s">
        <v>117</v>
      </c>
      <c r="L1163" s="144"/>
      <c r="M1163" s="145" t="s">
        <v>1</v>
      </c>
      <c r="N1163" s="146" t="s">
        <v>34</v>
      </c>
      <c r="O1163" s="131">
        <v>0</v>
      </c>
      <c r="P1163" s="131">
        <f t="shared" si="191"/>
        <v>0</v>
      </c>
      <c r="Q1163" s="131">
        <v>0</v>
      </c>
      <c r="R1163" s="131">
        <f t="shared" si="192"/>
        <v>0</v>
      </c>
      <c r="S1163" s="131">
        <v>0</v>
      </c>
      <c r="T1163" s="132">
        <f t="shared" si="193"/>
        <v>0</v>
      </c>
      <c r="AR1163" s="133" t="s">
        <v>623</v>
      </c>
      <c r="AT1163" s="133" t="s">
        <v>2422</v>
      </c>
      <c r="AU1163" s="133" t="s">
        <v>76</v>
      </c>
      <c r="AY1163" s="13" t="s">
        <v>112</v>
      </c>
      <c r="BE1163" s="134">
        <f t="shared" si="194"/>
        <v>515</v>
      </c>
      <c r="BF1163" s="134">
        <f t="shared" si="195"/>
        <v>0</v>
      </c>
      <c r="BG1163" s="134">
        <f t="shared" si="196"/>
        <v>0</v>
      </c>
      <c r="BH1163" s="134">
        <f t="shared" si="197"/>
        <v>0</v>
      </c>
      <c r="BI1163" s="134">
        <f t="shared" si="198"/>
        <v>0</v>
      </c>
      <c r="BJ1163" s="13" t="s">
        <v>76</v>
      </c>
      <c r="BK1163" s="134">
        <f t="shared" si="199"/>
        <v>515</v>
      </c>
      <c r="BL1163" s="13" t="s">
        <v>623</v>
      </c>
      <c r="BM1163" s="133" t="s">
        <v>4212</v>
      </c>
    </row>
    <row r="1164" spans="2:65" s="1" customFormat="1" ht="33" customHeight="1">
      <c r="B1164" s="122"/>
      <c r="C1164" s="138" t="s">
        <v>4213</v>
      </c>
      <c r="D1164" s="138" t="s">
        <v>2422</v>
      </c>
      <c r="E1164" s="139" t="s">
        <v>4214</v>
      </c>
      <c r="F1164" s="140" t="s">
        <v>4215</v>
      </c>
      <c r="G1164" s="141" t="s">
        <v>133</v>
      </c>
      <c r="H1164" s="142">
        <v>250</v>
      </c>
      <c r="I1164" s="143">
        <v>23.2</v>
      </c>
      <c r="J1164" s="143">
        <f t="shared" si="190"/>
        <v>5800</v>
      </c>
      <c r="K1164" s="140" t="s">
        <v>117</v>
      </c>
      <c r="L1164" s="144"/>
      <c r="M1164" s="145" t="s">
        <v>1</v>
      </c>
      <c r="N1164" s="146" t="s">
        <v>34</v>
      </c>
      <c r="O1164" s="131">
        <v>0</v>
      </c>
      <c r="P1164" s="131">
        <f t="shared" si="191"/>
        <v>0</v>
      </c>
      <c r="Q1164" s="131">
        <v>0</v>
      </c>
      <c r="R1164" s="131">
        <f t="shared" si="192"/>
        <v>0</v>
      </c>
      <c r="S1164" s="131">
        <v>0</v>
      </c>
      <c r="T1164" s="132">
        <f t="shared" si="193"/>
        <v>0</v>
      </c>
      <c r="AR1164" s="133" t="s">
        <v>623</v>
      </c>
      <c r="AT1164" s="133" t="s">
        <v>2422</v>
      </c>
      <c r="AU1164" s="133" t="s">
        <v>76</v>
      </c>
      <c r="AY1164" s="13" t="s">
        <v>112</v>
      </c>
      <c r="BE1164" s="134">
        <f t="shared" si="194"/>
        <v>5800</v>
      </c>
      <c r="BF1164" s="134">
        <f t="shared" si="195"/>
        <v>0</v>
      </c>
      <c r="BG1164" s="134">
        <f t="shared" si="196"/>
        <v>0</v>
      </c>
      <c r="BH1164" s="134">
        <f t="shared" si="197"/>
        <v>0</v>
      </c>
      <c r="BI1164" s="134">
        <f t="shared" si="198"/>
        <v>0</v>
      </c>
      <c r="BJ1164" s="13" t="s">
        <v>76</v>
      </c>
      <c r="BK1164" s="134">
        <f t="shared" si="199"/>
        <v>5800</v>
      </c>
      <c r="BL1164" s="13" t="s">
        <v>623</v>
      </c>
      <c r="BM1164" s="133" t="s">
        <v>4216</v>
      </c>
    </row>
    <row r="1165" spans="2:65" s="1" customFormat="1" ht="33" customHeight="1">
      <c r="B1165" s="122"/>
      <c r="C1165" s="138" t="s">
        <v>4217</v>
      </c>
      <c r="D1165" s="138" t="s">
        <v>2422</v>
      </c>
      <c r="E1165" s="139" t="s">
        <v>4218</v>
      </c>
      <c r="F1165" s="140" t="s">
        <v>4219</v>
      </c>
      <c r="G1165" s="141" t="s">
        <v>133</v>
      </c>
      <c r="H1165" s="142">
        <v>50</v>
      </c>
      <c r="I1165" s="143">
        <v>23.2</v>
      </c>
      <c r="J1165" s="143">
        <f t="shared" si="190"/>
        <v>1160</v>
      </c>
      <c r="K1165" s="140" t="s">
        <v>117</v>
      </c>
      <c r="L1165" s="144"/>
      <c r="M1165" s="145" t="s">
        <v>1</v>
      </c>
      <c r="N1165" s="146" t="s">
        <v>34</v>
      </c>
      <c r="O1165" s="131">
        <v>0</v>
      </c>
      <c r="P1165" s="131">
        <f t="shared" si="191"/>
        <v>0</v>
      </c>
      <c r="Q1165" s="131">
        <v>0</v>
      </c>
      <c r="R1165" s="131">
        <f t="shared" si="192"/>
        <v>0</v>
      </c>
      <c r="S1165" s="131">
        <v>0</v>
      </c>
      <c r="T1165" s="132">
        <f t="shared" si="193"/>
        <v>0</v>
      </c>
      <c r="AR1165" s="133" t="s">
        <v>623</v>
      </c>
      <c r="AT1165" s="133" t="s">
        <v>2422</v>
      </c>
      <c r="AU1165" s="133" t="s">
        <v>76</v>
      </c>
      <c r="AY1165" s="13" t="s">
        <v>112</v>
      </c>
      <c r="BE1165" s="134">
        <f t="shared" si="194"/>
        <v>1160</v>
      </c>
      <c r="BF1165" s="134">
        <f t="shared" si="195"/>
        <v>0</v>
      </c>
      <c r="BG1165" s="134">
        <f t="shared" si="196"/>
        <v>0</v>
      </c>
      <c r="BH1165" s="134">
        <f t="shared" si="197"/>
        <v>0</v>
      </c>
      <c r="BI1165" s="134">
        <f t="shared" si="198"/>
        <v>0</v>
      </c>
      <c r="BJ1165" s="13" t="s">
        <v>76</v>
      </c>
      <c r="BK1165" s="134">
        <f t="shared" si="199"/>
        <v>1160</v>
      </c>
      <c r="BL1165" s="13" t="s">
        <v>623</v>
      </c>
      <c r="BM1165" s="133" t="s">
        <v>4220</v>
      </c>
    </row>
    <row r="1166" spans="2:65" s="1" customFormat="1" ht="33" customHeight="1">
      <c r="B1166" s="122"/>
      <c r="C1166" s="138" t="s">
        <v>4221</v>
      </c>
      <c r="D1166" s="138" t="s">
        <v>2422</v>
      </c>
      <c r="E1166" s="139" t="s">
        <v>4222</v>
      </c>
      <c r="F1166" s="140" t="s">
        <v>4223</v>
      </c>
      <c r="G1166" s="141" t="s">
        <v>133</v>
      </c>
      <c r="H1166" s="142">
        <v>100</v>
      </c>
      <c r="I1166" s="143">
        <v>37.700000000000003</v>
      </c>
      <c r="J1166" s="143">
        <f t="shared" si="190"/>
        <v>3770</v>
      </c>
      <c r="K1166" s="140" t="s">
        <v>117</v>
      </c>
      <c r="L1166" s="144"/>
      <c r="M1166" s="145" t="s">
        <v>1</v>
      </c>
      <c r="N1166" s="146" t="s">
        <v>34</v>
      </c>
      <c r="O1166" s="131">
        <v>0</v>
      </c>
      <c r="P1166" s="131">
        <f t="shared" si="191"/>
        <v>0</v>
      </c>
      <c r="Q1166" s="131">
        <v>0</v>
      </c>
      <c r="R1166" s="131">
        <f t="shared" si="192"/>
        <v>0</v>
      </c>
      <c r="S1166" s="131">
        <v>0</v>
      </c>
      <c r="T1166" s="132">
        <f t="shared" si="193"/>
        <v>0</v>
      </c>
      <c r="AR1166" s="133" t="s">
        <v>623</v>
      </c>
      <c r="AT1166" s="133" t="s">
        <v>2422</v>
      </c>
      <c r="AU1166" s="133" t="s">
        <v>76</v>
      </c>
      <c r="AY1166" s="13" t="s">
        <v>112</v>
      </c>
      <c r="BE1166" s="134">
        <f t="shared" si="194"/>
        <v>3770</v>
      </c>
      <c r="BF1166" s="134">
        <f t="shared" si="195"/>
        <v>0</v>
      </c>
      <c r="BG1166" s="134">
        <f t="shared" si="196"/>
        <v>0</v>
      </c>
      <c r="BH1166" s="134">
        <f t="shared" si="197"/>
        <v>0</v>
      </c>
      <c r="BI1166" s="134">
        <f t="shared" si="198"/>
        <v>0</v>
      </c>
      <c r="BJ1166" s="13" t="s">
        <v>76</v>
      </c>
      <c r="BK1166" s="134">
        <f t="shared" si="199"/>
        <v>3770</v>
      </c>
      <c r="BL1166" s="13" t="s">
        <v>623</v>
      </c>
      <c r="BM1166" s="133" t="s">
        <v>4224</v>
      </c>
    </row>
    <row r="1167" spans="2:65" s="1" customFormat="1" ht="33" customHeight="1">
      <c r="B1167" s="122"/>
      <c r="C1167" s="138" t="s">
        <v>4225</v>
      </c>
      <c r="D1167" s="138" t="s">
        <v>2422</v>
      </c>
      <c r="E1167" s="139" t="s">
        <v>4226</v>
      </c>
      <c r="F1167" s="140" t="s">
        <v>4227</v>
      </c>
      <c r="G1167" s="141" t="s">
        <v>133</v>
      </c>
      <c r="H1167" s="142">
        <v>2</v>
      </c>
      <c r="I1167" s="143">
        <v>32.5</v>
      </c>
      <c r="J1167" s="143">
        <f t="shared" si="190"/>
        <v>65</v>
      </c>
      <c r="K1167" s="140" t="s">
        <v>117</v>
      </c>
      <c r="L1167" s="144"/>
      <c r="M1167" s="145" t="s">
        <v>1</v>
      </c>
      <c r="N1167" s="146" t="s">
        <v>34</v>
      </c>
      <c r="O1167" s="131">
        <v>0</v>
      </c>
      <c r="P1167" s="131">
        <f t="shared" si="191"/>
        <v>0</v>
      </c>
      <c r="Q1167" s="131">
        <v>0</v>
      </c>
      <c r="R1167" s="131">
        <f t="shared" si="192"/>
        <v>0</v>
      </c>
      <c r="S1167" s="131">
        <v>0</v>
      </c>
      <c r="T1167" s="132">
        <f t="shared" si="193"/>
        <v>0</v>
      </c>
      <c r="AR1167" s="133" t="s">
        <v>623</v>
      </c>
      <c r="AT1167" s="133" t="s">
        <v>2422</v>
      </c>
      <c r="AU1167" s="133" t="s">
        <v>76</v>
      </c>
      <c r="AY1167" s="13" t="s">
        <v>112</v>
      </c>
      <c r="BE1167" s="134">
        <f t="shared" si="194"/>
        <v>65</v>
      </c>
      <c r="BF1167" s="134">
        <f t="shared" si="195"/>
        <v>0</v>
      </c>
      <c r="BG1167" s="134">
        <f t="shared" si="196"/>
        <v>0</v>
      </c>
      <c r="BH1167" s="134">
        <f t="shared" si="197"/>
        <v>0</v>
      </c>
      <c r="BI1167" s="134">
        <f t="shared" si="198"/>
        <v>0</v>
      </c>
      <c r="BJ1167" s="13" t="s">
        <v>76</v>
      </c>
      <c r="BK1167" s="134">
        <f t="shared" si="199"/>
        <v>65</v>
      </c>
      <c r="BL1167" s="13" t="s">
        <v>623</v>
      </c>
      <c r="BM1167" s="133" t="s">
        <v>4228</v>
      </c>
    </row>
    <row r="1168" spans="2:65" s="1" customFormat="1" ht="33" customHeight="1">
      <c r="B1168" s="122"/>
      <c r="C1168" s="138" t="s">
        <v>4229</v>
      </c>
      <c r="D1168" s="138" t="s">
        <v>2422</v>
      </c>
      <c r="E1168" s="139" t="s">
        <v>4230</v>
      </c>
      <c r="F1168" s="140" t="s">
        <v>4231</v>
      </c>
      <c r="G1168" s="141" t="s">
        <v>133</v>
      </c>
      <c r="H1168" s="142">
        <v>2</v>
      </c>
      <c r="I1168" s="143">
        <v>56.5</v>
      </c>
      <c r="J1168" s="143">
        <f t="shared" si="190"/>
        <v>113</v>
      </c>
      <c r="K1168" s="140" t="s">
        <v>117</v>
      </c>
      <c r="L1168" s="144"/>
      <c r="M1168" s="145" t="s">
        <v>1</v>
      </c>
      <c r="N1168" s="146" t="s">
        <v>34</v>
      </c>
      <c r="O1168" s="131">
        <v>0</v>
      </c>
      <c r="P1168" s="131">
        <f t="shared" si="191"/>
        <v>0</v>
      </c>
      <c r="Q1168" s="131">
        <v>0</v>
      </c>
      <c r="R1168" s="131">
        <f t="shared" si="192"/>
        <v>0</v>
      </c>
      <c r="S1168" s="131">
        <v>0</v>
      </c>
      <c r="T1168" s="132">
        <f t="shared" si="193"/>
        <v>0</v>
      </c>
      <c r="AR1168" s="133" t="s">
        <v>623</v>
      </c>
      <c r="AT1168" s="133" t="s">
        <v>2422</v>
      </c>
      <c r="AU1168" s="133" t="s">
        <v>76</v>
      </c>
      <c r="AY1168" s="13" t="s">
        <v>112</v>
      </c>
      <c r="BE1168" s="134">
        <f t="shared" si="194"/>
        <v>113</v>
      </c>
      <c r="BF1168" s="134">
        <f t="shared" si="195"/>
        <v>0</v>
      </c>
      <c r="BG1168" s="134">
        <f t="shared" si="196"/>
        <v>0</v>
      </c>
      <c r="BH1168" s="134">
        <f t="shared" si="197"/>
        <v>0</v>
      </c>
      <c r="BI1168" s="134">
        <f t="shared" si="198"/>
        <v>0</v>
      </c>
      <c r="BJ1168" s="13" t="s">
        <v>76</v>
      </c>
      <c r="BK1168" s="134">
        <f t="shared" si="199"/>
        <v>113</v>
      </c>
      <c r="BL1168" s="13" t="s">
        <v>623</v>
      </c>
      <c r="BM1168" s="133" t="s">
        <v>4232</v>
      </c>
    </row>
    <row r="1169" spans="2:65" s="1" customFormat="1" ht="33" customHeight="1">
      <c r="B1169" s="122"/>
      <c r="C1169" s="138" t="s">
        <v>4233</v>
      </c>
      <c r="D1169" s="138" t="s">
        <v>2422</v>
      </c>
      <c r="E1169" s="139" t="s">
        <v>4234</v>
      </c>
      <c r="F1169" s="140" t="s">
        <v>4235</v>
      </c>
      <c r="G1169" s="141" t="s">
        <v>133</v>
      </c>
      <c r="H1169" s="142">
        <v>2</v>
      </c>
      <c r="I1169" s="143">
        <v>96.2</v>
      </c>
      <c r="J1169" s="143">
        <f t="shared" si="190"/>
        <v>192.4</v>
      </c>
      <c r="K1169" s="140" t="s">
        <v>117</v>
      </c>
      <c r="L1169" s="144"/>
      <c r="M1169" s="145" t="s">
        <v>1</v>
      </c>
      <c r="N1169" s="146" t="s">
        <v>34</v>
      </c>
      <c r="O1169" s="131">
        <v>0</v>
      </c>
      <c r="P1169" s="131">
        <f t="shared" si="191"/>
        <v>0</v>
      </c>
      <c r="Q1169" s="131">
        <v>0</v>
      </c>
      <c r="R1169" s="131">
        <f t="shared" si="192"/>
        <v>0</v>
      </c>
      <c r="S1169" s="131">
        <v>0</v>
      </c>
      <c r="T1169" s="132">
        <f t="shared" si="193"/>
        <v>0</v>
      </c>
      <c r="AR1169" s="133" t="s">
        <v>623</v>
      </c>
      <c r="AT1169" s="133" t="s">
        <v>2422</v>
      </c>
      <c r="AU1169" s="133" t="s">
        <v>76</v>
      </c>
      <c r="AY1169" s="13" t="s">
        <v>112</v>
      </c>
      <c r="BE1169" s="134">
        <f t="shared" si="194"/>
        <v>192.4</v>
      </c>
      <c r="BF1169" s="134">
        <f t="shared" si="195"/>
        <v>0</v>
      </c>
      <c r="BG1169" s="134">
        <f t="shared" si="196"/>
        <v>0</v>
      </c>
      <c r="BH1169" s="134">
        <f t="shared" si="197"/>
        <v>0</v>
      </c>
      <c r="BI1169" s="134">
        <f t="shared" si="198"/>
        <v>0</v>
      </c>
      <c r="BJ1169" s="13" t="s">
        <v>76</v>
      </c>
      <c r="BK1169" s="134">
        <f t="shared" si="199"/>
        <v>192.4</v>
      </c>
      <c r="BL1169" s="13" t="s">
        <v>623</v>
      </c>
      <c r="BM1169" s="133" t="s">
        <v>4236</v>
      </c>
    </row>
    <row r="1170" spans="2:65" s="1" customFormat="1" ht="37.9" customHeight="1">
      <c r="B1170" s="122"/>
      <c r="C1170" s="138" t="s">
        <v>4237</v>
      </c>
      <c r="D1170" s="138" t="s">
        <v>2422</v>
      </c>
      <c r="E1170" s="139" t="s">
        <v>4238</v>
      </c>
      <c r="F1170" s="140" t="s">
        <v>4239</v>
      </c>
      <c r="G1170" s="141" t="s">
        <v>133</v>
      </c>
      <c r="H1170" s="142">
        <v>2</v>
      </c>
      <c r="I1170" s="143">
        <v>460</v>
      </c>
      <c r="J1170" s="143">
        <f t="shared" si="190"/>
        <v>920</v>
      </c>
      <c r="K1170" s="140" t="s">
        <v>117</v>
      </c>
      <c r="L1170" s="144"/>
      <c r="M1170" s="145" t="s">
        <v>1</v>
      </c>
      <c r="N1170" s="146" t="s">
        <v>34</v>
      </c>
      <c r="O1170" s="131">
        <v>0</v>
      </c>
      <c r="P1170" s="131">
        <f t="shared" si="191"/>
        <v>0</v>
      </c>
      <c r="Q1170" s="131">
        <v>0</v>
      </c>
      <c r="R1170" s="131">
        <f t="shared" si="192"/>
        <v>0</v>
      </c>
      <c r="S1170" s="131">
        <v>0</v>
      </c>
      <c r="T1170" s="132">
        <f t="shared" si="193"/>
        <v>0</v>
      </c>
      <c r="AR1170" s="133" t="s">
        <v>623</v>
      </c>
      <c r="AT1170" s="133" t="s">
        <v>2422</v>
      </c>
      <c r="AU1170" s="133" t="s">
        <v>76</v>
      </c>
      <c r="AY1170" s="13" t="s">
        <v>112</v>
      </c>
      <c r="BE1170" s="134">
        <f t="shared" si="194"/>
        <v>920</v>
      </c>
      <c r="BF1170" s="134">
        <f t="shared" si="195"/>
        <v>0</v>
      </c>
      <c r="BG1170" s="134">
        <f t="shared" si="196"/>
        <v>0</v>
      </c>
      <c r="BH1170" s="134">
        <f t="shared" si="197"/>
        <v>0</v>
      </c>
      <c r="BI1170" s="134">
        <f t="shared" si="198"/>
        <v>0</v>
      </c>
      <c r="BJ1170" s="13" t="s">
        <v>76</v>
      </c>
      <c r="BK1170" s="134">
        <f t="shared" si="199"/>
        <v>920</v>
      </c>
      <c r="BL1170" s="13" t="s">
        <v>623</v>
      </c>
      <c r="BM1170" s="133" t="s">
        <v>4240</v>
      </c>
    </row>
    <row r="1171" spans="2:65" s="1" customFormat="1" ht="49.15" customHeight="1">
      <c r="B1171" s="122"/>
      <c r="C1171" s="138" t="s">
        <v>4241</v>
      </c>
      <c r="D1171" s="138" t="s">
        <v>2422</v>
      </c>
      <c r="E1171" s="139" t="s">
        <v>4242</v>
      </c>
      <c r="F1171" s="140" t="s">
        <v>4243</v>
      </c>
      <c r="G1171" s="141" t="s">
        <v>133</v>
      </c>
      <c r="H1171" s="142">
        <v>2</v>
      </c>
      <c r="I1171" s="143">
        <v>3620</v>
      </c>
      <c r="J1171" s="143">
        <f t="shared" si="190"/>
        <v>7240</v>
      </c>
      <c r="K1171" s="140" t="s">
        <v>117</v>
      </c>
      <c r="L1171" s="144"/>
      <c r="M1171" s="145" t="s">
        <v>1</v>
      </c>
      <c r="N1171" s="146" t="s">
        <v>34</v>
      </c>
      <c r="O1171" s="131">
        <v>0</v>
      </c>
      <c r="P1171" s="131">
        <f t="shared" si="191"/>
        <v>0</v>
      </c>
      <c r="Q1171" s="131">
        <v>0</v>
      </c>
      <c r="R1171" s="131">
        <f t="shared" si="192"/>
        <v>0</v>
      </c>
      <c r="S1171" s="131">
        <v>0</v>
      </c>
      <c r="T1171" s="132">
        <f t="shared" si="193"/>
        <v>0</v>
      </c>
      <c r="AR1171" s="133" t="s">
        <v>623</v>
      </c>
      <c r="AT1171" s="133" t="s">
        <v>2422</v>
      </c>
      <c r="AU1171" s="133" t="s">
        <v>76</v>
      </c>
      <c r="AY1171" s="13" t="s">
        <v>112</v>
      </c>
      <c r="BE1171" s="134">
        <f t="shared" si="194"/>
        <v>7240</v>
      </c>
      <c r="BF1171" s="134">
        <f t="shared" si="195"/>
        <v>0</v>
      </c>
      <c r="BG1171" s="134">
        <f t="shared" si="196"/>
        <v>0</v>
      </c>
      <c r="BH1171" s="134">
        <f t="shared" si="197"/>
        <v>0</v>
      </c>
      <c r="BI1171" s="134">
        <f t="shared" si="198"/>
        <v>0</v>
      </c>
      <c r="BJ1171" s="13" t="s">
        <v>76</v>
      </c>
      <c r="BK1171" s="134">
        <f t="shared" si="199"/>
        <v>7240</v>
      </c>
      <c r="BL1171" s="13" t="s">
        <v>623</v>
      </c>
      <c r="BM1171" s="133" t="s">
        <v>4244</v>
      </c>
    </row>
    <row r="1172" spans="2:65" s="1" customFormat="1" ht="24.2" customHeight="1">
      <c r="B1172" s="122"/>
      <c r="C1172" s="138" t="s">
        <v>4245</v>
      </c>
      <c r="D1172" s="138" t="s">
        <v>2422</v>
      </c>
      <c r="E1172" s="139" t="s">
        <v>4246</v>
      </c>
      <c r="F1172" s="140" t="s">
        <v>4247</v>
      </c>
      <c r="G1172" s="141" t="s">
        <v>133</v>
      </c>
      <c r="H1172" s="142">
        <v>10</v>
      </c>
      <c r="I1172" s="143">
        <v>1980</v>
      </c>
      <c r="J1172" s="143">
        <f t="shared" si="190"/>
        <v>19800</v>
      </c>
      <c r="K1172" s="140" t="s">
        <v>117</v>
      </c>
      <c r="L1172" s="144"/>
      <c r="M1172" s="145" t="s">
        <v>1</v>
      </c>
      <c r="N1172" s="146" t="s">
        <v>34</v>
      </c>
      <c r="O1172" s="131">
        <v>0</v>
      </c>
      <c r="P1172" s="131">
        <f t="shared" si="191"/>
        <v>0</v>
      </c>
      <c r="Q1172" s="131">
        <v>0</v>
      </c>
      <c r="R1172" s="131">
        <f t="shared" si="192"/>
        <v>0</v>
      </c>
      <c r="S1172" s="131">
        <v>0</v>
      </c>
      <c r="T1172" s="132">
        <f t="shared" si="193"/>
        <v>0</v>
      </c>
      <c r="AR1172" s="133" t="s">
        <v>623</v>
      </c>
      <c r="AT1172" s="133" t="s">
        <v>2422</v>
      </c>
      <c r="AU1172" s="133" t="s">
        <v>76</v>
      </c>
      <c r="AY1172" s="13" t="s">
        <v>112</v>
      </c>
      <c r="BE1172" s="134">
        <f t="shared" si="194"/>
        <v>19800</v>
      </c>
      <c r="BF1172" s="134">
        <f t="shared" si="195"/>
        <v>0</v>
      </c>
      <c r="BG1172" s="134">
        <f t="shared" si="196"/>
        <v>0</v>
      </c>
      <c r="BH1172" s="134">
        <f t="shared" si="197"/>
        <v>0</v>
      </c>
      <c r="BI1172" s="134">
        <f t="shared" si="198"/>
        <v>0</v>
      </c>
      <c r="BJ1172" s="13" t="s">
        <v>76</v>
      </c>
      <c r="BK1172" s="134">
        <f t="shared" si="199"/>
        <v>19800</v>
      </c>
      <c r="BL1172" s="13" t="s">
        <v>623</v>
      </c>
      <c r="BM1172" s="133" t="s">
        <v>4248</v>
      </c>
    </row>
    <row r="1173" spans="2:65" s="1" customFormat="1" ht="24.2" customHeight="1">
      <c r="B1173" s="122"/>
      <c r="C1173" s="138" t="s">
        <v>4249</v>
      </c>
      <c r="D1173" s="138" t="s">
        <v>2422</v>
      </c>
      <c r="E1173" s="139" t="s">
        <v>4250</v>
      </c>
      <c r="F1173" s="140" t="s">
        <v>4251</v>
      </c>
      <c r="G1173" s="141" t="s">
        <v>1319</v>
      </c>
      <c r="H1173" s="142">
        <v>50</v>
      </c>
      <c r="I1173" s="143">
        <v>6510</v>
      </c>
      <c r="J1173" s="143">
        <f t="shared" si="190"/>
        <v>325500</v>
      </c>
      <c r="K1173" s="140" t="s">
        <v>117</v>
      </c>
      <c r="L1173" s="144"/>
      <c r="M1173" s="145" t="s">
        <v>1</v>
      </c>
      <c r="N1173" s="146" t="s">
        <v>34</v>
      </c>
      <c r="O1173" s="131">
        <v>0</v>
      </c>
      <c r="P1173" s="131">
        <f t="shared" si="191"/>
        <v>0</v>
      </c>
      <c r="Q1173" s="131">
        <v>0</v>
      </c>
      <c r="R1173" s="131">
        <f t="shared" si="192"/>
        <v>0</v>
      </c>
      <c r="S1173" s="131">
        <v>0</v>
      </c>
      <c r="T1173" s="132">
        <f t="shared" si="193"/>
        <v>0</v>
      </c>
      <c r="AR1173" s="133" t="s">
        <v>623</v>
      </c>
      <c r="AT1173" s="133" t="s">
        <v>2422</v>
      </c>
      <c r="AU1173" s="133" t="s">
        <v>76</v>
      </c>
      <c r="AY1173" s="13" t="s">
        <v>112</v>
      </c>
      <c r="BE1173" s="134">
        <f t="shared" si="194"/>
        <v>325500</v>
      </c>
      <c r="BF1173" s="134">
        <f t="shared" si="195"/>
        <v>0</v>
      </c>
      <c r="BG1173" s="134">
        <f t="shared" si="196"/>
        <v>0</v>
      </c>
      <c r="BH1173" s="134">
        <f t="shared" si="197"/>
        <v>0</v>
      </c>
      <c r="BI1173" s="134">
        <f t="shared" si="198"/>
        <v>0</v>
      </c>
      <c r="BJ1173" s="13" t="s">
        <v>76</v>
      </c>
      <c r="BK1173" s="134">
        <f t="shared" si="199"/>
        <v>325500</v>
      </c>
      <c r="BL1173" s="13" t="s">
        <v>623</v>
      </c>
      <c r="BM1173" s="133" t="s">
        <v>4252</v>
      </c>
    </row>
    <row r="1174" spans="2:65" s="1" customFormat="1" ht="21.75" customHeight="1">
      <c r="B1174" s="122"/>
      <c r="C1174" s="138" t="s">
        <v>4253</v>
      </c>
      <c r="D1174" s="138" t="s">
        <v>2422</v>
      </c>
      <c r="E1174" s="139" t="s">
        <v>4254</v>
      </c>
      <c r="F1174" s="140" t="s">
        <v>4255</v>
      </c>
      <c r="G1174" s="141" t="s">
        <v>1319</v>
      </c>
      <c r="H1174" s="142">
        <v>50</v>
      </c>
      <c r="I1174" s="143">
        <v>6510</v>
      </c>
      <c r="J1174" s="143">
        <f t="shared" si="190"/>
        <v>325500</v>
      </c>
      <c r="K1174" s="140" t="s">
        <v>117</v>
      </c>
      <c r="L1174" s="144"/>
      <c r="M1174" s="145" t="s">
        <v>1</v>
      </c>
      <c r="N1174" s="146" t="s">
        <v>34</v>
      </c>
      <c r="O1174" s="131">
        <v>0</v>
      </c>
      <c r="P1174" s="131">
        <f t="shared" si="191"/>
        <v>0</v>
      </c>
      <c r="Q1174" s="131">
        <v>0</v>
      </c>
      <c r="R1174" s="131">
        <f t="shared" si="192"/>
        <v>0</v>
      </c>
      <c r="S1174" s="131">
        <v>0</v>
      </c>
      <c r="T1174" s="132">
        <f t="shared" si="193"/>
        <v>0</v>
      </c>
      <c r="AR1174" s="133" t="s">
        <v>623</v>
      </c>
      <c r="AT1174" s="133" t="s">
        <v>2422</v>
      </c>
      <c r="AU1174" s="133" t="s">
        <v>76</v>
      </c>
      <c r="AY1174" s="13" t="s">
        <v>112</v>
      </c>
      <c r="BE1174" s="134">
        <f t="shared" si="194"/>
        <v>325500</v>
      </c>
      <c r="BF1174" s="134">
        <f t="shared" si="195"/>
        <v>0</v>
      </c>
      <c r="BG1174" s="134">
        <f t="shared" si="196"/>
        <v>0</v>
      </c>
      <c r="BH1174" s="134">
        <f t="shared" si="197"/>
        <v>0</v>
      </c>
      <c r="BI1174" s="134">
        <f t="shared" si="198"/>
        <v>0</v>
      </c>
      <c r="BJ1174" s="13" t="s">
        <v>76</v>
      </c>
      <c r="BK1174" s="134">
        <f t="shared" si="199"/>
        <v>325500</v>
      </c>
      <c r="BL1174" s="13" t="s">
        <v>623</v>
      </c>
      <c r="BM1174" s="133" t="s">
        <v>4256</v>
      </c>
    </row>
    <row r="1175" spans="2:65" s="1" customFormat="1" ht="24.2" customHeight="1">
      <c r="B1175" s="122"/>
      <c r="C1175" s="138" t="s">
        <v>4257</v>
      </c>
      <c r="D1175" s="138" t="s">
        <v>2422</v>
      </c>
      <c r="E1175" s="139" t="s">
        <v>4258</v>
      </c>
      <c r="F1175" s="140" t="s">
        <v>4259</v>
      </c>
      <c r="G1175" s="141" t="s">
        <v>133</v>
      </c>
      <c r="H1175" s="142">
        <v>20</v>
      </c>
      <c r="I1175" s="143">
        <v>2180</v>
      </c>
      <c r="J1175" s="143">
        <f t="shared" si="190"/>
        <v>43600</v>
      </c>
      <c r="K1175" s="140" t="s">
        <v>117</v>
      </c>
      <c r="L1175" s="144"/>
      <c r="M1175" s="145" t="s">
        <v>1</v>
      </c>
      <c r="N1175" s="146" t="s">
        <v>34</v>
      </c>
      <c r="O1175" s="131">
        <v>0</v>
      </c>
      <c r="P1175" s="131">
        <f t="shared" si="191"/>
        <v>0</v>
      </c>
      <c r="Q1175" s="131">
        <v>0</v>
      </c>
      <c r="R1175" s="131">
        <f t="shared" si="192"/>
        <v>0</v>
      </c>
      <c r="S1175" s="131">
        <v>0</v>
      </c>
      <c r="T1175" s="132">
        <f t="shared" si="193"/>
        <v>0</v>
      </c>
      <c r="AR1175" s="133" t="s">
        <v>623</v>
      </c>
      <c r="AT1175" s="133" t="s">
        <v>2422</v>
      </c>
      <c r="AU1175" s="133" t="s">
        <v>76</v>
      </c>
      <c r="AY1175" s="13" t="s">
        <v>112</v>
      </c>
      <c r="BE1175" s="134">
        <f t="shared" si="194"/>
        <v>43600</v>
      </c>
      <c r="BF1175" s="134">
        <f t="shared" si="195"/>
        <v>0</v>
      </c>
      <c r="BG1175" s="134">
        <f t="shared" si="196"/>
        <v>0</v>
      </c>
      <c r="BH1175" s="134">
        <f t="shared" si="197"/>
        <v>0</v>
      </c>
      <c r="BI1175" s="134">
        <f t="shared" si="198"/>
        <v>0</v>
      </c>
      <c r="BJ1175" s="13" t="s">
        <v>76</v>
      </c>
      <c r="BK1175" s="134">
        <f t="shared" si="199"/>
        <v>43600</v>
      </c>
      <c r="BL1175" s="13" t="s">
        <v>623</v>
      </c>
      <c r="BM1175" s="133" t="s">
        <v>4260</v>
      </c>
    </row>
    <row r="1176" spans="2:65" s="1" customFormat="1" ht="21.75" customHeight="1">
      <c r="B1176" s="122"/>
      <c r="C1176" s="138" t="s">
        <v>4261</v>
      </c>
      <c r="D1176" s="138" t="s">
        <v>2422</v>
      </c>
      <c r="E1176" s="139" t="s">
        <v>4262</v>
      </c>
      <c r="F1176" s="140" t="s">
        <v>4263</v>
      </c>
      <c r="G1176" s="141" t="s">
        <v>133</v>
      </c>
      <c r="H1176" s="142">
        <v>20</v>
      </c>
      <c r="I1176" s="143">
        <v>12200</v>
      </c>
      <c r="J1176" s="143">
        <f t="shared" si="190"/>
        <v>244000</v>
      </c>
      <c r="K1176" s="140" t="s">
        <v>117</v>
      </c>
      <c r="L1176" s="144"/>
      <c r="M1176" s="145" t="s">
        <v>1</v>
      </c>
      <c r="N1176" s="146" t="s">
        <v>34</v>
      </c>
      <c r="O1176" s="131">
        <v>0</v>
      </c>
      <c r="P1176" s="131">
        <f t="shared" si="191"/>
        <v>0</v>
      </c>
      <c r="Q1176" s="131">
        <v>0</v>
      </c>
      <c r="R1176" s="131">
        <f t="shared" si="192"/>
        <v>0</v>
      </c>
      <c r="S1176" s="131">
        <v>0</v>
      </c>
      <c r="T1176" s="132">
        <f t="shared" si="193"/>
        <v>0</v>
      </c>
      <c r="AR1176" s="133" t="s">
        <v>623</v>
      </c>
      <c r="AT1176" s="133" t="s">
        <v>2422</v>
      </c>
      <c r="AU1176" s="133" t="s">
        <v>76</v>
      </c>
      <c r="AY1176" s="13" t="s">
        <v>112</v>
      </c>
      <c r="BE1176" s="134">
        <f t="shared" si="194"/>
        <v>244000</v>
      </c>
      <c r="BF1176" s="134">
        <f t="shared" si="195"/>
        <v>0</v>
      </c>
      <c r="BG1176" s="134">
        <f t="shared" si="196"/>
        <v>0</v>
      </c>
      <c r="BH1176" s="134">
        <f t="shared" si="197"/>
        <v>0</v>
      </c>
      <c r="BI1176" s="134">
        <f t="shared" si="198"/>
        <v>0</v>
      </c>
      <c r="BJ1176" s="13" t="s">
        <v>76</v>
      </c>
      <c r="BK1176" s="134">
        <f t="shared" si="199"/>
        <v>244000</v>
      </c>
      <c r="BL1176" s="13" t="s">
        <v>623</v>
      </c>
      <c r="BM1176" s="133" t="s">
        <v>4264</v>
      </c>
    </row>
    <row r="1177" spans="2:65" s="1" customFormat="1" ht="16.5" customHeight="1">
      <c r="B1177" s="122"/>
      <c r="C1177" s="138" t="s">
        <v>4265</v>
      </c>
      <c r="D1177" s="138" t="s">
        <v>2422</v>
      </c>
      <c r="E1177" s="139" t="s">
        <v>4266</v>
      </c>
      <c r="F1177" s="140" t="s">
        <v>4267</v>
      </c>
      <c r="G1177" s="141" t="s">
        <v>133</v>
      </c>
      <c r="H1177" s="142">
        <v>2</v>
      </c>
      <c r="I1177" s="143">
        <v>16500</v>
      </c>
      <c r="J1177" s="143">
        <f t="shared" si="190"/>
        <v>33000</v>
      </c>
      <c r="K1177" s="140" t="s">
        <v>117</v>
      </c>
      <c r="L1177" s="144"/>
      <c r="M1177" s="145" t="s">
        <v>1</v>
      </c>
      <c r="N1177" s="146" t="s">
        <v>34</v>
      </c>
      <c r="O1177" s="131">
        <v>0</v>
      </c>
      <c r="P1177" s="131">
        <f t="shared" si="191"/>
        <v>0</v>
      </c>
      <c r="Q1177" s="131">
        <v>0</v>
      </c>
      <c r="R1177" s="131">
        <f t="shared" si="192"/>
        <v>0</v>
      </c>
      <c r="S1177" s="131">
        <v>0</v>
      </c>
      <c r="T1177" s="132">
        <f t="shared" si="193"/>
        <v>0</v>
      </c>
      <c r="AR1177" s="133" t="s">
        <v>623</v>
      </c>
      <c r="AT1177" s="133" t="s">
        <v>2422</v>
      </c>
      <c r="AU1177" s="133" t="s">
        <v>76</v>
      </c>
      <c r="AY1177" s="13" t="s">
        <v>112</v>
      </c>
      <c r="BE1177" s="134">
        <f t="shared" si="194"/>
        <v>33000</v>
      </c>
      <c r="BF1177" s="134">
        <f t="shared" si="195"/>
        <v>0</v>
      </c>
      <c r="BG1177" s="134">
        <f t="shared" si="196"/>
        <v>0</v>
      </c>
      <c r="BH1177" s="134">
        <f t="shared" si="197"/>
        <v>0</v>
      </c>
      <c r="BI1177" s="134">
        <f t="shared" si="198"/>
        <v>0</v>
      </c>
      <c r="BJ1177" s="13" t="s">
        <v>76</v>
      </c>
      <c r="BK1177" s="134">
        <f t="shared" si="199"/>
        <v>33000</v>
      </c>
      <c r="BL1177" s="13" t="s">
        <v>623</v>
      </c>
      <c r="BM1177" s="133" t="s">
        <v>4268</v>
      </c>
    </row>
    <row r="1178" spans="2:65" s="1" customFormat="1" ht="33" customHeight="1">
      <c r="B1178" s="122"/>
      <c r="C1178" s="138" t="s">
        <v>4269</v>
      </c>
      <c r="D1178" s="138" t="s">
        <v>2422</v>
      </c>
      <c r="E1178" s="139" t="s">
        <v>4270</v>
      </c>
      <c r="F1178" s="140" t="s">
        <v>4271</v>
      </c>
      <c r="G1178" s="141" t="s">
        <v>1319</v>
      </c>
      <c r="H1178" s="142">
        <v>10</v>
      </c>
      <c r="I1178" s="143">
        <v>10500</v>
      </c>
      <c r="J1178" s="143">
        <f t="shared" si="190"/>
        <v>105000</v>
      </c>
      <c r="K1178" s="140" t="s">
        <v>117</v>
      </c>
      <c r="L1178" s="144"/>
      <c r="M1178" s="145" t="s">
        <v>1</v>
      </c>
      <c r="N1178" s="146" t="s">
        <v>34</v>
      </c>
      <c r="O1178" s="131">
        <v>0</v>
      </c>
      <c r="P1178" s="131">
        <f t="shared" si="191"/>
        <v>0</v>
      </c>
      <c r="Q1178" s="131">
        <v>0</v>
      </c>
      <c r="R1178" s="131">
        <f t="shared" si="192"/>
        <v>0</v>
      </c>
      <c r="S1178" s="131">
        <v>0</v>
      </c>
      <c r="T1178" s="132">
        <f t="shared" si="193"/>
        <v>0</v>
      </c>
      <c r="AR1178" s="133" t="s">
        <v>623</v>
      </c>
      <c r="AT1178" s="133" t="s">
        <v>2422</v>
      </c>
      <c r="AU1178" s="133" t="s">
        <v>76</v>
      </c>
      <c r="AY1178" s="13" t="s">
        <v>112</v>
      </c>
      <c r="BE1178" s="134">
        <f t="shared" si="194"/>
        <v>105000</v>
      </c>
      <c r="BF1178" s="134">
        <f t="shared" si="195"/>
        <v>0</v>
      </c>
      <c r="BG1178" s="134">
        <f t="shared" si="196"/>
        <v>0</v>
      </c>
      <c r="BH1178" s="134">
        <f t="shared" si="197"/>
        <v>0</v>
      </c>
      <c r="BI1178" s="134">
        <f t="shared" si="198"/>
        <v>0</v>
      </c>
      <c r="BJ1178" s="13" t="s">
        <v>76</v>
      </c>
      <c r="BK1178" s="134">
        <f t="shared" si="199"/>
        <v>105000</v>
      </c>
      <c r="BL1178" s="13" t="s">
        <v>623</v>
      </c>
      <c r="BM1178" s="133" t="s">
        <v>4272</v>
      </c>
    </row>
    <row r="1179" spans="2:65" s="1" customFormat="1" ht="24.2" customHeight="1">
      <c r="B1179" s="122"/>
      <c r="C1179" s="138" t="s">
        <v>4273</v>
      </c>
      <c r="D1179" s="138" t="s">
        <v>2422</v>
      </c>
      <c r="E1179" s="139" t="s">
        <v>4274</v>
      </c>
      <c r="F1179" s="140" t="s">
        <v>4275</v>
      </c>
      <c r="G1179" s="141" t="s">
        <v>133</v>
      </c>
      <c r="H1179" s="142">
        <v>2</v>
      </c>
      <c r="I1179" s="143">
        <v>52900</v>
      </c>
      <c r="J1179" s="143">
        <f t="shared" si="190"/>
        <v>105800</v>
      </c>
      <c r="K1179" s="140" t="s">
        <v>117</v>
      </c>
      <c r="L1179" s="144"/>
      <c r="M1179" s="145" t="s">
        <v>1</v>
      </c>
      <c r="N1179" s="146" t="s">
        <v>34</v>
      </c>
      <c r="O1179" s="131">
        <v>0</v>
      </c>
      <c r="P1179" s="131">
        <f t="shared" si="191"/>
        <v>0</v>
      </c>
      <c r="Q1179" s="131">
        <v>0</v>
      </c>
      <c r="R1179" s="131">
        <f t="shared" si="192"/>
        <v>0</v>
      </c>
      <c r="S1179" s="131">
        <v>0</v>
      </c>
      <c r="T1179" s="132">
        <f t="shared" si="193"/>
        <v>0</v>
      </c>
      <c r="AR1179" s="133" t="s">
        <v>623</v>
      </c>
      <c r="AT1179" s="133" t="s">
        <v>2422</v>
      </c>
      <c r="AU1179" s="133" t="s">
        <v>76</v>
      </c>
      <c r="AY1179" s="13" t="s">
        <v>112</v>
      </c>
      <c r="BE1179" s="134">
        <f t="shared" si="194"/>
        <v>105800</v>
      </c>
      <c r="BF1179" s="134">
        <f t="shared" si="195"/>
        <v>0</v>
      </c>
      <c r="BG1179" s="134">
        <f t="shared" si="196"/>
        <v>0</v>
      </c>
      <c r="BH1179" s="134">
        <f t="shared" si="197"/>
        <v>0</v>
      </c>
      <c r="BI1179" s="134">
        <f t="shared" si="198"/>
        <v>0</v>
      </c>
      <c r="BJ1179" s="13" t="s">
        <v>76</v>
      </c>
      <c r="BK1179" s="134">
        <f t="shared" si="199"/>
        <v>105800</v>
      </c>
      <c r="BL1179" s="13" t="s">
        <v>623</v>
      </c>
      <c r="BM1179" s="133" t="s">
        <v>4276</v>
      </c>
    </row>
    <row r="1180" spans="2:65" s="1" customFormat="1" ht="21.75" customHeight="1">
      <c r="B1180" s="122"/>
      <c r="C1180" s="138" t="s">
        <v>4277</v>
      </c>
      <c r="D1180" s="138" t="s">
        <v>2422</v>
      </c>
      <c r="E1180" s="139" t="s">
        <v>4278</v>
      </c>
      <c r="F1180" s="140" t="s">
        <v>4279</v>
      </c>
      <c r="G1180" s="141" t="s">
        <v>133</v>
      </c>
      <c r="H1180" s="142">
        <v>30</v>
      </c>
      <c r="I1180" s="143">
        <v>6330</v>
      </c>
      <c r="J1180" s="143">
        <f t="shared" si="190"/>
        <v>189900</v>
      </c>
      <c r="K1180" s="140" t="s">
        <v>117</v>
      </c>
      <c r="L1180" s="144"/>
      <c r="M1180" s="145" t="s">
        <v>1</v>
      </c>
      <c r="N1180" s="146" t="s">
        <v>34</v>
      </c>
      <c r="O1180" s="131">
        <v>0</v>
      </c>
      <c r="P1180" s="131">
        <f t="shared" si="191"/>
        <v>0</v>
      </c>
      <c r="Q1180" s="131">
        <v>0</v>
      </c>
      <c r="R1180" s="131">
        <f t="shared" si="192"/>
        <v>0</v>
      </c>
      <c r="S1180" s="131">
        <v>0</v>
      </c>
      <c r="T1180" s="132">
        <f t="shared" si="193"/>
        <v>0</v>
      </c>
      <c r="AR1180" s="133" t="s">
        <v>623</v>
      </c>
      <c r="AT1180" s="133" t="s">
        <v>2422</v>
      </c>
      <c r="AU1180" s="133" t="s">
        <v>76</v>
      </c>
      <c r="AY1180" s="13" t="s">
        <v>112</v>
      </c>
      <c r="BE1180" s="134">
        <f t="shared" si="194"/>
        <v>189900</v>
      </c>
      <c r="BF1180" s="134">
        <f t="shared" si="195"/>
        <v>0</v>
      </c>
      <c r="BG1180" s="134">
        <f t="shared" si="196"/>
        <v>0</v>
      </c>
      <c r="BH1180" s="134">
        <f t="shared" si="197"/>
        <v>0</v>
      </c>
      <c r="BI1180" s="134">
        <f t="shared" si="198"/>
        <v>0</v>
      </c>
      <c r="BJ1180" s="13" t="s">
        <v>76</v>
      </c>
      <c r="BK1180" s="134">
        <f t="shared" si="199"/>
        <v>189900</v>
      </c>
      <c r="BL1180" s="13" t="s">
        <v>623</v>
      </c>
      <c r="BM1180" s="133" t="s">
        <v>4280</v>
      </c>
    </row>
    <row r="1181" spans="2:65" s="1" customFormat="1" ht="16.5" customHeight="1">
      <c r="B1181" s="122"/>
      <c r="C1181" s="138" t="s">
        <v>4281</v>
      </c>
      <c r="D1181" s="138" t="s">
        <v>2422</v>
      </c>
      <c r="E1181" s="139" t="s">
        <v>4282</v>
      </c>
      <c r="F1181" s="140" t="s">
        <v>4283</v>
      </c>
      <c r="G1181" s="141" t="s">
        <v>133</v>
      </c>
      <c r="H1181" s="142">
        <v>20</v>
      </c>
      <c r="I1181" s="143">
        <v>21300</v>
      </c>
      <c r="J1181" s="143">
        <f t="shared" si="190"/>
        <v>426000</v>
      </c>
      <c r="K1181" s="140" t="s">
        <v>117</v>
      </c>
      <c r="L1181" s="144"/>
      <c r="M1181" s="145" t="s">
        <v>1</v>
      </c>
      <c r="N1181" s="146" t="s">
        <v>34</v>
      </c>
      <c r="O1181" s="131">
        <v>0</v>
      </c>
      <c r="P1181" s="131">
        <f t="shared" si="191"/>
        <v>0</v>
      </c>
      <c r="Q1181" s="131">
        <v>0</v>
      </c>
      <c r="R1181" s="131">
        <f t="shared" si="192"/>
        <v>0</v>
      </c>
      <c r="S1181" s="131">
        <v>0</v>
      </c>
      <c r="T1181" s="132">
        <f t="shared" si="193"/>
        <v>0</v>
      </c>
      <c r="AR1181" s="133" t="s">
        <v>623</v>
      </c>
      <c r="AT1181" s="133" t="s">
        <v>2422</v>
      </c>
      <c r="AU1181" s="133" t="s">
        <v>76</v>
      </c>
      <c r="AY1181" s="13" t="s">
        <v>112</v>
      </c>
      <c r="BE1181" s="134">
        <f t="shared" si="194"/>
        <v>426000</v>
      </c>
      <c r="BF1181" s="134">
        <f t="shared" si="195"/>
        <v>0</v>
      </c>
      <c r="BG1181" s="134">
        <f t="shared" si="196"/>
        <v>0</v>
      </c>
      <c r="BH1181" s="134">
        <f t="shared" si="197"/>
        <v>0</v>
      </c>
      <c r="BI1181" s="134">
        <f t="shared" si="198"/>
        <v>0</v>
      </c>
      <c r="BJ1181" s="13" t="s">
        <v>76</v>
      </c>
      <c r="BK1181" s="134">
        <f t="shared" si="199"/>
        <v>426000</v>
      </c>
      <c r="BL1181" s="13" t="s">
        <v>623</v>
      </c>
      <c r="BM1181" s="133" t="s">
        <v>4284</v>
      </c>
    </row>
    <row r="1182" spans="2:65" s="1" customFormat="1" ht="33" customHeight="1">
      <c r="B1182" s="122"/>
      <c r="C1182" s="138" t="s">
        <v>4285</v>
      </c>
      <c r="D1182" s="138" t="s">
        <v>2422</v>
      </c>
      <c r="E1182" s="139" t="s">
        <v>4286</v>
      </c>
      <c r="F1182" s="140" t="s">
        <v>4287</v>
      </c>
      <c r="G1182" s="141" t="s">
        <v>133</v>
      </c>
      <c r="H1182" s="142">
        <v>2</v>
      </c>
      <c r="I1182" s="143">
        <v>67500</v>
      </c>
      <c r="J1182" s="143">
        <f t="shared" si="190"/>
        <v>135000</v>
      </c>
      <c r="K1182" s="140" t="s">
        <v>117</v>
      </c>
      <c r="L1182" s="144"/>
      <c r="M1182" s="145" t="s">
        <v>1</v>
      </c>
      <c r="N1182" s="146" t="s">
        <v>34</v>
      </c>
      <c r="O1182" s="131">
        <v>0</v>
      </c>
      <c r="P1182" s="131">
        <f t="shared" si="191"/>
        <v>0</v>
      </c>
      <c r="Q1182" s="131">
        <v>0</v>
      </c>
      <c r="R1182" s="131">
        <f t="shared" si="192"/>
        <v>0</v>
      </c>
      <c r="S1182" s="131">
        <v>0</v>
      </c>
      <c r="T1182" s="132">
        <f t="shared" si="193"/>
        <v>0</v>
      </c>
      <c r="AR1182" s="133" t="s">
        <v>623</v>
      </c>
      <c r="AT1182" s="133" t="s">
        <v>2422</v>
      </c>
      <c r="AU1182" s="133" t="s">
        <v>76</v>
      </c>
      <c r="AY1182" s="13" t="s">
        <v>112</v>
      </c>
      <c r="BE1182" s="134">
        <f t="shared" si="194"/>
        <v>135000</v>
      </c>
      <c r="BF1182" s="134">
        <f t="shared" si="195"/>
        <v>0</v>
      </c>
      <c r="BG1182" s="134">
        <f t="shared" si="196"/>
        <v>0</v>
      </c>
      <c r="BH1182" s="134">
        <f t="shared" si="197"/>
        <v>0</v>
      </c>
      <c r="BI1182" s="134">
        <f t="shared" si="198"/>
        <v>0</v>
      </c>
      <c r="BJ1182" s="13" t="s">
        <v>76</v>
      </c>
      <c r="BK1182" s="134">
        <f t="shared" si="199"/>
        <v>135000</v>
      </c>
      <c r="BL1182" s="13" t="s">
        <v>623</v>
      </c>
      <c r="BM1182" s="133" t="s">
        <v>4288</v>
      </c>
    </row>
    <row r="1183" spans="2:65" s="1" customFormat="1" ht="33" customHeight="1">
      <c r="B1183" s="122"/>
      <c r="C1183" s="138" t="s">
        <v>4289</v>
      </c>
      <c r="D1183" s="138" t="s">
        <v>2422</v>
      </c>
      <c r="E1183" s="139" t="s">
        <v>4290</v>
      </c>
      <c r="F1183" s="140" t="s">
        <v>4291</v>
      </c>
      <c r="G1183" s="141" t="s">
        <v>133</v>
      </c>
      <c r="H1183" s="142">
        <v>2</v>
      </c>
      <c r="I1183" s="143">
        <v>90100</v>
      </c>
      <c r="J1183" s="143">
        <f t="shared" ref="J1183:J1246" si="200">ROUND(I1183*H1183,2)</f>
        <v>180200</v>
      </c>
      <c r="K1183" s="140" t="s">
        <v>117</v>
      </c>
      <c r="L1183" s="144"/>
      <c r="M1183" s="145" t="s">
        <v>1</v>
      </c>
      <c r="N1183" s="146" t="s">
        <v>34</v>
      </c>
      <c r="O1183" s="131">
        <v>0</v>
      </c>
      <c r="P1183" s="131">
        <f t="shared" ref="P1183:P1246" si="201">O1183*H1183</f>
        <v>0</v>
      </c>
      <c r="Q1183" s="131">
        <v>0</v>
      </c>
      <c r="R1183" s="131">
        <f t="shared" ref="R1183:R1246" si="202">Q1183*H1183</f>
        <v>0</v>
      </c>
      <c r="S1183" s="131">
        <v>0</v>
      </c>
      <c r="T1183" s="132">
        <f t="shared" ref="T1183:T1246" si="203">S1183*H1183</f>
        <v>0</v>
      </c>
      <c r="AR1183" s="133" t="s">
        <v>623</v>
      </c>
      <c r="AT1183" s="133" t="s">
        <v>2422</v>
      </c>
      <c r="AU1183" s="133" t="s">
        <v>76</v>
      </c>
      <c r="AY1183" s="13" t="s">
        <v>112</v>
      </c>
      <c r="BE1183" s="134">
        <f t="shared" ref="BE1183:BE1246" si="204">IF(N1183="základní",J1183,0)</f>
        <v>180200</v>
      </c>
      <c r="BF1183" s="134">
        <f t="shared" ref="BF1183:BF1246" si="205">IF(N1183="snížená",J1183,0)</f>
        <v>0</v>
      </c>
      <c r="BG1183" s="134">
        <f t="shared" ref="BG1183:BG1246" si="206">IF(N1183="zákl. přenesená",J1183,0)</f>
        <v>0</v>
      </c>
      <c r="BH1183" s="134">
        <f t="shared" ref="BH1183:BH1246" si="207">IF(N1183="sníž. přenesená",J1183,0)</f>
        <v>0</v>
      </c>
      <c r="BI1183" s="134">
        <f t="shared" ref="BI1183:BI1246" si="208">IF(N1183="nulová",J1183,0)</f>
        <v>0</v>
      </c>
      <c r="BJ1183" s="13" t="s">
        <v>76</v>
      </c>
      <c r="BK1183" s="134">
        <f t="shared" ref="BK1183:BK1246" si="209">ROUND(I1183*H1183,2)</f>
        <v>180200</v>
      </c>
      <c r="BL1183" s="13" t="s">
        <v>623</v>
      </c>
      <c r="BM1183" s="133" t="s">
        <v>4292</v>
      </c>
    </row>
    <row r="1184" spans="2:65" s="1" customFormat="1" ht="33" customHeight="1">
      <c r="B1184" s="122"/>
      <c r="C1184" s="138" t="s">
        <v>4293</v>
      </c>
      <c r="D1184" s="138" t="s">
        <v>2422</v>
      </c>
      <c r="E1184" s="139" t="s">
        <v>4294</v>
      </c>
      <c r="F1184" s="140" t="s">
        <v>4295</v>
      </c>
      <c r="G1184" s="141" t="s">
        <v>133</v>
      </c>
      <c r="H1184" s="142">
        <v>4</v>
      </c>
      <c r="I1184" s="143">
        <v>83700</v>
      </c>
      <c r="J1184" s="143">
        <f t="shared" si="200"/>
        <v>334800</v>
      </c>
      <c r="K1184" s="140" t="s">
        <v>117</v>
      </c>
      <c r="L1184" s="144"/>
      <c r="M1184" s="145" t="s">
        <v>1</v>
      </c>
      <c r="N1184" s="146" t="s">
        <v>34</v>
      </c>
      <c r="O1184" s="131">
        <v>0</v>
      </c>
      <c r="P1184" s="131">
        <f t="shared" si="201"/>
        <v>0</v>
      </c>
      <c r="Q1184" s="131">
        <v>0</v>
      </c>
      <c r="R1184" s="131">
        <f t="shared" si="202"/>
        <v>0</v>
      </c>
      <c r="S1184" s="131">
        <v>0</v>
      </c>
      <c r="T1184" s="132">
        <f t="shared" si="203"/>
        <v>0</v>
      </c>
      <c r="AR1184" s="133" t="s">
        <v>623</v>
      </c>
      <c r="AT1184" s="133" t="s">
        <v>2422</v>
      </c>
      <c r="AU1184" s="133" t="s">
        <v>76</v>
      </c>
      <c r="AY1184" s="13" t="s">
        <v>112</v>
      </c>
      <c r="BE1184" s="134">
        <f t="shared" si="204"/>
        <v>334800</v>
      </c>
      <c r="BF1184" s="134">
        <f t="shared" si="205"/>
        <v>0</v>
      </c>
      <c r="BG1184" s="134">
        <f t="shared" si="206"/>
        <v>0</v>
      </c>
      <c r="BH1184" s="134">
        <f t="shared" si="207"/>
        <v>0</v>
      </c>
      <c r="BI1184" s="134">
        <f t="shared" si="208"/>
        <v>0</v>
      </c>
      <c r="BJ1184" s="13" t="s">
        <v>76</v>
      </c>
      <c r="BK1184" s="134">
        <f t="shared" si="209"/>
        <v>334800</v>
      </c>
      <c r="BL1184" s="13" t="s">
        <v>623</v>
      </c>
      <c r="BM1184" s="133" t="s">
        <v>4296</v>
      </c>
    </row>
    <row r="1185" spans="2:65" s="1" customFormat="1" ht="33" customHeight="1">
      <c r="B1185" s="122"/>
      <c r="C1185" s="138" t="s">
        <v>4297</v>
      </c>
      <c r="D1185" s="138" t="s">
        <v>2422</v>
      </c>
      <c r="E1185" s="139" t="s">
        <v>4298</v>
      </c>
      <c r="F1185" s="140" t="s">
        <v>4299</v>
      </c>
      <c r="G1185" s="141" t="s">
        <v>133</v>
      </c>
      <c r="H1185" s="142">
        <v>4</v>
      </c>
      <c r="I1185" s="143">
        <v>106500</v>
      </c>
      <c r="J1185" s="143">
        <f t="shared" si="200"/>
        <v>426000</v>
      </c>
      <c r="K1185" s="140" t="s">
        <v>117</v>
      </c>
      <c r="L1185" s="144"/>
      <c r="M1185" s="145" t="s">
        <v>1</v>
      </c>
      <c r="N1185" s="146" t="s">
        <v>34</v>
      </c>
      <c r="O1185" s="131">
        <v>0</v>
      </c>
      <c r="P1185" s="131">
        <f t="shared" si="201"/>
        <v>0</v>
      </c>
      <c r="Q1185" s="131">
        <v>0</v>
      </c>
      <c r="R1185" s="131">
        <f t="shared" si="202"/>
        <v>0</v>
      </c>
      <c r="S1185" s="131">
        <v>0</v>
      </c>
      <c r="T1185" s="132">
        <f t="shared" si="203"/>
        <v>0</v>
      </c>
      <c r="AR1185" s="133" t="s">
        <v>623</v>
      </c>
      <c r="AT1185" s="133" t="s">
        <v>2422</v>
      </c>
      <c r="AU1185" s="133" t="s">
        <v>76</v>
      </c>
      <c r="AY1185" s="13" t="s">
        <v>112</v>
      </c>
      <c r="BE1185" s="134">
        <f t="shared" si="204"/>
        <v>426000</v>
      </c>
      <c r="BF1185" s="134">
        <f t="shared" si="205"/>
        <v>0</v>
      </c>
      <c r="BG1185" s="134">
        <f t="shared" si="206"/>
        <v>0</v>
      </c>
      <c r="BH1185" s="134">
        <f t="shared" si="207"/>
        <v>0</v>
      </c>
      <c r="BI1185" s="134">
        <f t="shared" si="208"/>
        <v>0</v>
      </c>
      <c r="BJ1185" s="13" t="s">
        <v>76</v>
      </c>
      <c r="BK1185" s="134">
        <f t="shared" si="209"/>
        <v>426000</v>
      </c>
      <c r="BL1185" s="13" t="s">
        <v>623</v>
      </c>
      <c r="BM1185" s="133" t="s">
        <v>4300</v>
      </c>
    </row>
    <row r="1186" spans="2:65" s="1" customFormat="1" ht="33" customHeight="1">
      <c r="B1186" s="122"/>
      <c r="C1186" s="138" t="s">
        <v>4301</v>
      </c>
      <c r="D1186" s="138" t="s">
        <v>2422</v>
      </c>
      <c r="E1186" s="139" t="s">
        <v>4302</v>
      </c>
      <c r="F1186" s="140" t="s">
        <v>4303</v>
      </c>
      <c r="G1186" s="141" t="s">
        <v>133</v>
      </c>
      <c r="H1186" s="142">
        <v>4</v>
      </c>
      <c r="I1186" s="143">
        <v>95100</v>
      </c>
      <c r="J1186" s="143">
        <f t="shared" si="200"/>
        <v>380400</v>
      </c>
      <c r="K1186" s="140" t="s">
        <v>117</v>
      </c>
      <c r="L1186" s="144"/>
      <c r="M1186" s="145" t="s">
        <v>1</v>
      </c>
      <c r="N1186" s="146" t="s">
        <v>34</v>
      </c>
      <c r="O1186" s="131">
        <v>0</v>
      </c>
      <c r="P1186" s="131">
        <f t="shared" si="201"/>
        <v>0</v>
      </c>
      <c r="Q1186" s="131">
        <v>0</v>
      </c>
      <c r="R1186" s="131">
        <f t="shared" si="202"/>
        <v>0</v>
      </c>
      <c r="S1186" s="131">
        <v>0</v>
      </c>
      <c r="T1186" s="132">
        <f t="shared" si="203"/>
        <v>0</v>
      </c>
      <c r="AR1186" s="133" t="s">
        <v>623</v>
      </c>
      <c r="AT1186" s="133" t="s">
        <v>2422</v>
      </c>
      <c r="AU1186" s="133" t="s">
        <v>76</v>
      </c>
      <c r="AY1186" s="13" t="s">
        <v>112</v>
      </c>
      <c r="BE1186" s="134">
        <f t="shared" si="204"/>
        <v>380400</v>
      </c>
      <c r="BF1186" s="134">
        <f t="shared" si="205"/>
        <v>0</v>
      </c>
      <c r="BG1186" s="134">
        <f t="shared" si="206"/>
        <v>0</v>
      </c>
      <c r="BH1186" s="134">
        <f t="shared" si="207"/>
        <v>0</v>
      </c>
      <c r="BI1186" s="134">
        <f t="shared" si="208"/>
        <v>0</v>
      </c>
      <c r="BJ1186" s="13" t="s">
        <v>76</v>
      </c>
      <c r="BK1186" s="134">
        <f t="shared" si="209"/>
        <v>380400</v>
      </c>
      <c r="BL1186" s="13" t="s">
        <v>623</v>
      </c>
      <c r="BM1186" s="133" t="s">
        <v>4304</v>
      </c>
    </row>
    <row r="1187" spans="2:65" s="1" customFormat="1" ht="33" customHeight="1">
      <c r="B1187" s="122"/>
      <c r="C1187" s="138" t="s">
        <v>4305</v>
      </c>
      <c r="D1187" s="138" t="s">
        <v>2422</v>
      </c>
      <c r="E1187" s="139" t="s">
        <v>4306</v>
      </c>
      <c r="F1187" s="140" t="s">
        <v>4307</v>
      </c>
      <c r="G1187" s="141" t="s">
        <v>133</v>
      </c>
      <c r="H1187" s="142">
        <v>4</v>
      </c>
      <c r="I1187" s="143">
        <v>115900</v>
      </c>
      <c r="J1187" s="143">
        <f t="shared" si="200"/>
        <v>463600</v>
      </c>
      <c r="K1187" s="140" t="s">
        <v>117</v>
      </c>
      <c r="L1187" s="144"/>
      <c r="M1187" s="145" t="s">
        <v>1</v>
      </c>
      <c r="N1187" s="146" t="s">
        <v>34</v>
      </c>
      <c r="O1187" s="131">
        <v>0</v>
      </c>
      <c r="P1187" s="131">
        <f t="shared" si="201"/>
        <v>0</v>
      </c>
      <c r="Q1187" s="131">
        <v>0</v>
      </c>
      <c r="R1187" s="131">
        <f t="shared" si="202"/>
        <v>0</v>
      </c>
      <c r="S1187" s="131">
        <v>0</v>
      </c>
      <c r="T1187" s="132">
        <f t="shared" si="203"/>
        <v>0</v>
      </c>
      <c r="AR1187" s="133" t="s">
        <v>623</v>
      </c>
      <c r="AT1187" s="133" t="s">
        <v>2422</v>
      </c>
      <c r="AU1187" s="133" t="s">
        <v>76</v>
      </c>
      <c r="AY1187" s="13" t="s">
        <v>112</v>
      </c>
      <c r="BE1187" s="134">
        <f t="shared" si="204"/>
        <v>463600</v>
      </c>
      <c r="BF1187" s="134">
        <f t="shared" si="205"/>
        <v>0</v>
      </c>
      <c r="BG1187" s="134">
        <f t="shared" si="206"/>
        <v>0</v>
      </c>
      <c r="BH1187" s="134">
        <f t="shared" si="207"/>
        <v>0</v>
      </c>
      <c r="BI1187" s="134">
        <f t="shared" si="208"/>
        <v>0</v>
      </c>
      <c r="BJ1187" s="13" t="s">
        <v>76</v>
      </c>
      <c r="BK1187" s="134">
        <f t="shared" si="209"/>
        <v>463600</v>
      </c>
      <c r="BL1187" s="13" t="s">
        <v>623</v>
      </c>
      <c r="BM1187" s="133" t="s">
        <v>4308</v>
      </c>
    </row>
    <row r="1188" spans="2:65" s="1" customFormat="1" ht="24.2" customHeight="1">
      <c r="B1188" s="122"/>
      <c r="C1188" s="138" t="s">
        <v>4309</v>
      </c>
      <c r="D1188" s="138" t="s">
        <v>2422</v>
      </c>
      <c r="E1188" s="139" t="s">
        <v>4310</v>
      </c>
      <c r="F1188" s="140" t="s">
        <v>4311</v>
      </c>
      <c r="G1188" s="141" t="s">
        <v>133</v>
      </c>
      <c r="H1188" s="142">
        <v>2</v>
      </c>
      <c r="I1188" s="143">
        <v>170900</v>
      </c>
      <c r="J1188" s="143">
        <f t="shared" si="200"/>
        <v>341800</v>
      </c>
      <c r="K1188" s="140" t="s">
        <v>117</v>
      </c>
      <c r="L1188" s="144"/>
      <c r="M1188" s="145" t="s">
        <v>1</v>
      </c>
      <c r="N1188" s="146" t="s">
        <v>34</v>
      </c>
      <c r="O1188" s="131">
        <v>0</v>
      </c>
      <c r="P1188" s="131">
        <f t="shared" si="201"/>
        <v>0</v>
      </c>
      <c r="Q1188" s="131">
        <v>0</v>
      </c>
      <c r="R1188" s="131">
        <f t="shared" si="202"/>
        <v>0</v>
      </c>
      <c r="S1188" s="131">
        <v>0</v>
      </c>
      <c r="T1188" s="132">
        <f t="shared" si="203"/>
        <v>0</v>
      </c>
      <c r="AR1188" s="133" t="s">
        <v>623</v>
      </c>
      <c r="AT1188" s="133" t="s">
        <v>2422</v>
      </c>
      <c r="AU1188" s="133" t="s">
        <v>76</v>
      </c>
      <c r="AY1188" s="13" t="s">
        <v>112</v>
      </c>
      <c r="BE1188" s="134">
        <f t="shared" si="204"/>
        <v>341800</v>
      </c>
      <c r="BF1188" s="134">
        <f t="shared" si="205"/>
        <v>0</v>
      </c>
      <c r="BG1188" s="134">
        <f t="shared" si="206"/>
        <v>0</v>
      </c>
      <c r="BH1188" s="134">
        <f t="shared" si="207"/>
        <v>0</v>
      </c>
      <c r="BI1188" s="134">
        <f t="shared" si="208"/>
        <v>0</v>
      </c>
      <c r="BJ1188" s="13" t="s">
        <v>76</v>
      </c>
      <c r="BK1188" s="134">
        <f t="shared" si="209"/>
        <v>341800</v>
      </c>
      <c r="BL1188" s="13" t="s">
        <v>623</v>
      </c>
      <c r="BM1188" s="133" t="s">
        <v>4312</v>
      </c>
    </row>
    <row r="1189" spans="2:65" s="1" customFormat="1" ht="33" customHeight="1">
      <c r="B1189" s="122"/>
      <c r="C1189" s="138" t="s">
        <v>4313</v>
      </c>
      <c r="D1189" s="138" t="s">
        <v>2422</v>
      </c>
      <c r="E1189" s="139" t="s">
        <v>4314</v>
      </c>
      <c r="F1189" s="140" t="s">
        <v>4315</v>
      </c>
      <c r="G1189" s="141" t="s">
        <v>133</v>
      </c>
      <c r="H1189" s="142">
        <v>2</v>
      </c>
      <c r="I1189" s="143">
        <v>217600</v>
      </c>
      <c r="J1189" s="143">
        <f t="shared" si="200"/>
        <v>435200</v>
      </c>
      <c r="K1189" s="140" t="s">
        <v>117</v>
      </c>
      <c r="L1189" s="144"/>
      <c r="M1189" s="145" t="s">
        <v>1</v>
      </c>
      <c r="N1189" s="146" t="s">
        <v>34</v>
      </c>
      <c r="O1189" s="131">
        <v>0</v>
      </c>
      <c r="P1189" s="131">
        <f t="shared" si="201"/>
        <v>0</v>
      </c>
      <c r="Q1189" s="131">
        <v>0</v>
      </c>
      <c r="R1189" s="131">
        <f t="shared" si="202"/>
        <v>0</v>
      </c>
      <c r="S1189" s="131">
        <v>0</v>
      </c>
      <c r="T1189" s="132">
        <f t="shared" si="203"/>
        <v>0</v>
      </c>
      <c r="AR1189" s="133" t="s">
        <v>623</v>
      </c>
      <c r="AT1189" s="133" t="s">
        <v>2422</v>
      </c>
      <c r="AU1189" s="133" t="s">
        <v>76</v>
      </c>
      <c r="AY1189" s="13" t="s">
        <v>112</v>
      </c>
      <c r="BE1189" s="134">
        <f t="shared" si="204"/>
        <v>435200</v>
      </c>
      <c r="BF1189" s="134">
        <f t="shared" si="205"/>
        <v>0</v>
      </c>
      <c r="BG1189" s="134">
        <f t="shared" si="206"/>
        <v>0</v>
      </c>
      <c r="BH1189" s="134">
        <f t="shared" si="207"/>
        <v>0</v>
      </c>
      <c r="BI1189" s="134">
        <f t="shared" si="208"/>
        <v>0</v>
      </c>
      <c r="BJ1189" s="13" t="s">
        <v>76</v>
      </c>
      <c r="BK1189" s="134">
        <f t="shared" si="209"/>
        <v>435200</v>
      </c>
      <c r="BL1189" s="13" t="s">
        <v>623</v>
      </c>
      <c r="BM1189" s="133" t="s">
        <v>4316</v>
      </c>
    </row>
    <row r="1190" spans="2:65" s="1" customFormat="1" ht="24.2" customHeight="1">
      <c r="B1190" s="122"/>
      <c r="C1190" s="138" t="s">
        <v>4317</v>
      </c>
      <c r="D1190" s="138" t="s">
        <v>2422</v>
      </c>
      <c r="E1190" s="139" t="s">
        <v>4318</v>
      </c>
      <c r="F1190" s="140" t="s">
        <v>4319</v>
      </c>
      <c r="G1190" s="141" t="s">
        <v>133</v>
      </c>
      <c r="H1190" s="142">
        <v>2</v>
      </c>
      <c r="I1190" s="143">
        <v>67500</v>
      </c>
      <c r="J1190" s="143">
        <f t="shared" si="200"/>
        <v>135000</v>
      </c>
      <c r="K1190" s="140" t="s">
        <v>117</v>
      </c>
      <c r="L1190" s="144"/>
      <c r="M1190" s="145" t="s">
        <v>1</v>
      </c>
      <c r="N1190" s="146" t="s">
        <v>34</v>
      </c>
      <c r="O1190" s="131">
        <v>0</v>
      </c>
      <c r="P1190" s="131">
        <f t="shared" si="201"/>
        <v>0</v>
      </c>
      <c r="Q1190" s="131">
        <v>0</v>
      </c>
      <c r="R1190" s="131">
        <f t="shared" si="202"/>
        <v>0</v>
      </c>
      <c r="S1190" s="131">
        <v>0</v>
      </c>
      <c r="T1190" s="132">
        <f t="shared" si="203"/>
        <v>0</v>
      </c>
      <c r="AR1190" s="133" t="s">
        <v>623</v>
      </c>
      <c r="AT1190" s="133" t="s">
        <v>2422</v>
      </c>
      <c r="AU1190" s="133" t="s">
        <v>76</v>
      </c>
      <c r="AY1190" s="13" t="s">
        <v>112</v>
      </c>
      <c r="BE1190" s="134">
        <f t="shared" si="204"/>
        <v>135000</v>
      </c>
      <c r="BF1190" s="134">
        <f t="shared" si="205"/>
        <v>0</v>
      </c>
      <c r="BG1190" s="134">
        <f t="shared" si="206"/>
        <v>0</v>
      </c>
      <c r="BH1190" s="134">
        <f t="shared" si="207"/>
        <v>0</v>
      </c>
      <c r="BI1190" s="134">
        <f t="shared" si="208"/>
        <v>0</v>
      </c>
      <c r="BJ1190" s="13" t="s">
        <v>76</v>
      </c>
      <c r="BK1190" s="134">
        <f t="shared" si="209"/>
        <v>135000</v>
      </c>
      <c r="BL1190" s="13" t="s">
        <v>623</v>
      </c>
      <c r="BM1190" s="133" t="s">
        <v>4320</v>
      </c>
    </row>
    <row r="1191" spans="2:65" s="1" customFormat="1" ht="24.2" customHeight="1">
      <c r="B1191" s="122"/>
      <c r="C1191" s="138" t="s">
        <v>4321</v>
      </c>
      <c r="D1191" s="138" t="s">
        <v>2422</v>
      </c>
      <c r="E1191" s="139" t="s">
        <v>4322</v>
      </c>
      <c r="F1191" s="140" t="s">
        <v>4323</v>
      </c>
      <c r="G1191" s="141" t="s">
        <v>133</v>
      </c>
      <c r="H1191" s="142">
        <v>2</v>
      </c>
      <c r="I1191" s="143">
        <v>79300</v>
      </c>
      <c r="J1191" s="143">
        <f t="shared" si="200"/>
        <v>158600</v>
      </c>
      <c r="K1191" s="140" t="s">
        <v>117</v>
      </c>
      <c r="L1191" s="144"/>
      <c r="M1191" s="145" t="s">
        <v>1</v>
      </c>
      <c r="N1191" s="146" t="s">
        <v>34</v>
      </c>
      <c r="O1191" s="131">
        <v>0</v>
      </c>
      <c r="P1191" s="131">
        <f t="shared" si="201"/>
        <v>0</v>
      </c>
      <c r="Q1191" s="131">
        <v>0</v>
      </c>
      <c r="R1191" s="131">
        <f t="shared" si="202"/>
        <v>0</v>
      </c>
      <c r="S1191" s="131">
        <v>0</v>
      </c>
      <c r="T1191" s="132">
        <f t="shared" si="203"/>
        <v>0</v>
      </c>
      <c r="AR1191" s="133" t="s">
        <v>623</v>
      </c>
      <c r="AT1191" s="133" t="s">
        <v>2422</v>
      </c>
      <c r="AU1191" s="133" t="s">
        <v>76</v>
      </c>
      <c r="AY1191" s="13" t="s">
        <v>112</v>
      </c>
      <c r="BE1191" s="134">
        <f t="shared" si="204"/>
        <v>158600</v>
      </c>
      <c r="BF1191" s="134">
        <f t="shared" si="205"/>
        <v>0</v>
      </c>
      <c r="BG1191" s="134">
        <f t="shared" si="206"/>
        <v>0</v>
      </c>
      <c r="BH1191" s="134">
        <f t="shared" si="207"/>
        <v>0</v>
      </c>
      <c r="BI1191" s="134">
        <f t="shared" si="208"/>
        <v>0</v>
      </c>
      <c r="BJ1191" s="13" t="s">
        <v>76</v>
      </c>
      <c r="BK1191" s="134">
        <f t="shared" si="209"/>
        <v>158600</v>
      </c>
      <c r="BL1191" s="13" t="s">
        <v>623</v>
      </c>
      <c r="BM1191" s="133" t="s">
        <v>4324</v>
      </c>
    </row>
    <row r="1192" spans="2:65" s="1" customFormat="1" ht="24.2" customHeight="1">
      <c r="B1192" s="122"/>
      <c r="C1192" s="138" t="s">
        <v>4325</v>
      </c>
      <c r="D1192" s="138" t="s">
        <v>2422</v>
      </c>
      <c r="E1192" s="139" t="s">
        <v>4326</v>
      </c>
      <c r="F1192" s="140" t="s">
        <v>4327</v>
      </c>
      <c r="G1192" s="141" t="s">
        <v>133</v>
      </c>
      <c r="H1192" s="142">
        <v>2</v>
      </c>
      <c r="I1192" s="143">
        <v>82100</v>
      </c>
      <c r="J1192" s="143">
        <f t="shared" si="200"/>
        <v>164200</v>
      </c>
      <c r="K1192" s="140" t="s">
        <v>117</v>
      </c>
      <c r="L1192" s="144"/>
      <c r="M1192" s="145" t="s">
        <v>1</v>
      </c>
      <c r="N1192" s="146" t="s">
        <v>34</v>
      </c>
      <c r="O1192" s="131">
        <v>0</v>
      </c>
      <c r="P1192" s="131">
        <f t="shared" si="201"/>
        <v>0</v>
      </c>
      <c r="Q1192" s="131">
        <v>0</v>
      </c>
      <c r="R1192" s="131">
        <f t="shared" si="202"/>
        <v>0</v>
      </c>
      <c r="S1192" s="131">
        <v>0</v>
      </c>
      <c r="T1192" s="132">
        <f t="shared" si="203"/>
        <v>0</v>
      </c>
      <c r="AR1192" s="133" t="s">
        <v>623</v>
      </c>
      <c r="AT1192" s="133" t="s">
        <v>2422</v>
      </c>
      <c r="AU1192" s="133" t="s">
        <v>76</v>
      </c>
      <c r="AY1192" s="13" t="s">
        <v>112</v>
      </c>
      <c r="BE1192" s="134">
        <f t="shared" si="204"/>
        <v>164200</v>
      </c>
      <c r="BF1192" s="134">
        <f t="shared" si="205"/>
        <v>0</v>
      </c>
      <c r="BG1192" s="134">
        <f t="shared" si="206"/>
        <v>0</v>
      </c>
      <c r="BH1192" s="134">
        <f t="shared" si="207"/>
        <v>0</v>
      </c>
      <c r="BI1192" s="134">
        <f t="shared" si="208"/>
        <v>0</v>
      </c>
      <c r="BJ1192" s="13" t="s">
        <v>76</v>
      </c>
      <c r="BK1192" s="134">
        <f t="shared" si="209"/>
        <v>164200</v>
      </c>
      <c r="BL1192" s="13" t="s">
        <v>623</v>
      </c>
      <c r="BM1192" s="133" t="s">
        <v>4328</v>
      </c>
    </row>
    <row r="1193" spans="2:65" s="1" customFormat="1" ht="24.2" customHeight="1">
      <c r="B1193" s="122"/>
      <c r="C1193" s="138" t="s">
        <v>4329</v>
      </c>
      <c r="D1193" s="138" t="s">
        <v>2422</v>
      </c>
      <c r="E1193" s="139" t="s">
        <v>4330</v>
      </c>
      <c r="F1193" s="140" t="s">
        <v>4331</v>
      </c>
      <c r="G1193" s="141" t="s">
        <v>133</v>
      </c>
      <c r="H1193" s="142">
        <v>2</v>
      </c>
      <c r="I1193" s="143">
        <v>95700</v>
      </c>
      <c r="J1193" s="143">
        <f t="shared" si="200"/>
        <v>191400</v>
      </c>
      <c r="K1193" s="140" t="s">
        <v>117</v>
      </c>
      <c r="L1193" s="144"/>
      <c r="M1193" s="145" t="s">
        <v>1</v>
      </c>
      <c r="N1193" s="146" t="s">
        <v>34</v>
      </c>
      <c r="O1193" s="131">
        <v>0</v>
      </c>
      <c r="P1193" s="131">
        <f t="shared" si="201"/>
        <v>0</v>
      </c>
      <c r="Q1193" s="131">
        <v>0</v>
      </c>
      <c r="R1193" s="131">
        <f t="shared" si="202"/>
        <v>0</v>
      </c>
      <c r="S1193" s="131">
        <v>0</v>
      </c>
      <c r="T1193" s="132">
        <f t="shared" si="203"/>
        <v>0</v>
      </c>
      <c r="AR1193" s="133" t="s">
        <v>623</v>
      </c>
      <c r="AT1193" s="133" t="s">
        <v>2422</v>
      </c>
      <c r="AU1193" s="133" t="s">
        <v>76</v>
      </c>
      <c r="AY1193" s="13" t="s">
        <v>112</v>
      </c>
      <c r="BE1193" s="134">
        <f t="shared" si="204"/>
        <v>191400</v>
      </c>
      <c r="BF1193" s="134">
        <f t="shared" si="205"/>
        <v>0</v>
      </c>
      <c r="BG1193" s="134">
        <f t="shared" si="206"/>
        <v>0</v>
      </c>
      <c r="BH1193" s="134">
        <f t="shared" si="207"/>
        <v>0</v>
      </c>
      <c r="BI1193" s="134">
        <f t="shared" si="208"/>
        <v>0</v>
      </c>
      <c r="BJ1193" s="13" t="s">
        <v>76</v>
      </c>
      <c r="BK1193" s="134">
        <f t="shared" si="209"/>
        <v>191400</v>
      </c>
      <c r="BL1193" s="13" t="s">
        <v>623</v>
      </c>
      <c r="BM1193" s="133" t="s">
        <v>4332</v>
      </c>
    </row>
    <row r="1194" spans="2:65" s="1" customFormat="1" ht="24.2" customHeight="1">
      <c r="B1194" s="122"/>
      <c r="C1194" s="138" t="s">
        <v>4333</v>
      </c>
      <c r="D1194" s="138" t="s">
        <v>2422</v>
      </c>
      <c r="E1194" s="139" t="s">
        <v>4334</v>
      </c>
      <c r="F1194" s="140" t="s">
        <v>4335</v>
      </c>
      <c r="G1194" s="141" t="s">
        <v>133</v>
      </c>
      <c r="H1194" s="142">
        <v>2</v>
      </c>
      <c r="I1194" s="143">
        <v>103300</v>
      </c>
      <c r="J1194" s="143">
        <f t="shared" si="200"/>
        <v>206600</v>
      </c>
      <c r="K1194" s="140" t="s">
        <v>117</v>
      </c>
      <c r="L1194" s="144"/>
      <c r="M1194" s="145" t="s">
        <v>1</v>
      </c>
      <c r="N1194" s="146" t="s">
        <v>34</v>
      </c>
      <c r="O1194" s="131">
        <v>0</v>
      </c>
      <c r="P1194" s="131">
        <f t="shared" si="201"/>
        <v>0</v>
      </c>
      <c r="Q1194" s="131">
        <v>0</v>
      </c>
      <c r="R1194" s="131">
        <f t="shared" si="202"/>
        <v>0</v>
      </c>
      <c r="S1194" s="131">
        <v>0</v>
      </c>
      <c r="T1194" s="132">
        <f t="shared" si="203"/>
        <v>0</v>
      </c>
      <c r="AR1194" s="133" t="s">
        <v>623</v>
      </c>
      <c r="AT1194" s="133" t="s">
        <v>2422</v>
      </c>
      <c r="AU1194" s="133" t="s">
        <v>76</v>
      </c>
      <c r="AY1194" s="13" t="s">
        <v>112</v>
      </c>
      <c r="BE1194" s="134">
        <f t="shared" si="204"/>
        <v>206600</v>
      </c>
      <c r="BF1194" s="134">
        <f t="shared" si="205"/>
        <v>0</v>
      </c>
      <c r="BG1194" s="134">
        <f t="shared" si="206"/>
        <v>0</v>
      </c>
      <c r="BH1194" s="134">
        <f t="shared" si="207"/>
        <v>0</v>
      </c>
      <c r="BI1194" s="134">
        <f t="shared" si="208"/>
        <v>0</v>
      </c>
      <c r="BJ1194" s="13" t="s">
        <v>76</v>
      </c>
      <c r="BK1194" s="134">
        <f t="shared" si="209"/>
        <v>206600</v>
      </c>
      <c r="BL1194" s="13" t="s">
        <v>623</v>
      </c>
      <c r="BM1194" s="133" t="s">
        <v>4336</v>
      </c>
    </row>
    <row r="1195" spans="2:65" s="1" customFormat="1" ht="24.2" customHeight="1">
      <c r="B1195" s="122"/>
      <c r="C1195" s="138" t="s">
        <v>4337</v>
      </c>
      <c r="D1195" s="138" t="s">
        <v>2422</v>
      </c>
      <c r="E1195" s="139" t="s">
        <v>4338</v>
      </c>
      <c r="F1195" s="140" t="s">
        <v>4339</v>
      </c>
      <c r="G1195" s="141" t="s">
        <v>133</v>
      </c>
      <c r="H1195" s="142">
        <v>2</v>
      </c>
      <c r="I1195" s="143">
        <v>122600</v>
      </c>
      <c r="J1195" s="143">
        <f t="shared" si="200"/>
        <v>245200</v>
      </c>
      <c r="K1195" s="140" t="s">
        <v>117</v>
      </c>
      <c r="L1195" s="144"/>
      <c r="M1195" s="145" t="s">
        <v>1</v>
      </c>
      <c r="N1195" s="146" t="s">
        <v>34</v>
      </c>
      <c r="O1195" s="131">
        <v>0</v>
      </c>
      <c r="P1195" s="131">
        <f t="shared" si="201"/>
        <v>0</v>
      </c>
      <c r="Q1195" s="131">
        <v>0</v>
      </c>
      <c r="R1195" s="131">
        <f t="shared" si="202"/>
        <v>0</v>
      </c>
      <c r="S1195" s="131">
        <v>0</v>
      </c>
      <c r="T1195" s="132">
        <f t="shared" si="203"/>
        <v>0</v>
      </c>
      <c r="AR1195" s="133" t="s">
        <v>623</v>
      </c>
      <c r="AT1195" s="133" t="s">
        <v>2422</v>
      </c>
      <c r="AU1195" s="133" t="s">
        <v>76</v>
      </c>
      <c r="AY1195" s="13" t="s">
        <v>112</v>
      </c>
      <c r="BE1195" s="134">
        <f t="shared" si="204"/>
        <v>245200</v>
      </c>
      <c r="BF1195" s="134">
        <f t="shared" si="205"/>
        <v>0</v>
      </c>
      <c r="BG1195" s="134">
        <f t="shared" si="206"/>
        <v>0</v>
      </c>
      <c r="BH1195" s="134">
        <f t="shared" si="207"/>
        <v>0</v>
      </c>
      <c r="BI1195" s="134">
        <f t="shared" si="208"/>
        <v>0</v>
      </c>
      <c r="BJ1195" s="13" t="s">
        <v>76</v>
      </c>
      <c r="BK1195" s="134">
        <f t="shared" si="209"/>
        <v>245200</v>
      </c>
      <c r="BL1195" s="13" t="s">
        <v>623</v>
      </c>
      <c r="BM1195" s="133" t="s">
        <v>4340</v>
      </c>
    </row>
    <row r="1196" spans="2:65" s="1" customFormat="1" ht="24.2" customHeight="1">
      <c r="B1196" s="122"/>
      <c r="C1196" s="138" t="s">
        <v>4341</v>
      </c>
      <c r="D1196" s="138" t="s">
        <v>2422</v>
      </c>
      <c r="E1196" s="139" t="s">
        <v>4342</v>
      </c>
      <c r="F1196" s="140" t="s">
        <v>4343</v>
      </c>
      <c r="G1196" s="141" t="s">
        <v>133</v>
      </c>
      <c r="H1196" s="142">
        <v>2</v>
      </c>
      <c r="I1196" s="143">
        <v>44900</v>
      </c>
      <c r="J1196" s="143">
        <f t="shared" si="200"/>
        <v>89800</v>
      </c>
      <c r="K1196" s="140" t="s">
        <v>117</v>
      </c>
      <c r="L1196" s="144"/>
      <c r="M1196" s="145" t="s">
        <v>1</v>
      </c>
      <c r="N1196" s="146" t="s">
        <v>34</v>
      </c>
      <c r="O1196" s="131">
        <v>0</v>
      </c>
      <c r="P1196" s="131">
        <f t="shared" si="201"/>
        <v>0</v>
      </c>
      <c r="Q1196" s="131">
        <v>0</v>
      </c>
      <c r="R1196" s="131">
        <f t="shared" si="202"/>
        <v>0</v>
      </c>
      <c r="S1196" s="131">
        <v>0</v>
      </c>
      <c r="T1196" s="132">
        <f t="shared" si="203"/>
        <v>0</v>
      </c>
      <c r="AR1196" s="133" t="s">
        <v>623</v>
      </c>
      <c r="AT1196" s="133" t="s">
        <v>2422</v>
      </c>
      <c r="AU1196" s="133" t="s">
        <v>76</v>
      </c>
      <c r="AY1196" s="13" t="s">
        <v>112</v>
      </c>
      <c r="BE1196" s="134">
        <f t="shared" si="204"/>
        <v>89800</v>
      </c>
      <c r="BF1196" s="134">
        <f t="shared" si="205"/>
        <v>0</v>
      </c>
      <c r="BG1196" s="134">
        <f t="shared" si="206"/>
        <v>0</v>
      </c>
      <c r="BH1196" s="134">
        <f t="shared" si="207"/>
        <v>0</v>
      </c>
      <c r="BI1196" s="134">
        <f t="shared" si="208"/>
        <v>0</v>
      </c>
      <c r="BJ1196" s="13" t="s">
        <v>76</v>
      </c>
      <c r="BK1196" s="134">
        <f t="shared" si="209"/>
        <v>89800</v>
      </c>
      <c r="BL1196" s="13" t="s">
        <v>623</v>
      </c>
      <c r="BM1196" s="133" t="s">
        <v>4344</v>
      </c>
    </row>
    <row r="1197" spans="2:65" s="1" customFormat="1" ht="24.2" customHeight="1">
      <c r="B1197" s="122"/>
      <c r="C1197" s="138" t="s">
        <v>4345</v>
      </c>
      <c r="D1197" s="138" t="s">
        <v>2422</v>
      </c>
      <c r="E1197" s="139" t="s">
        <v>4346</v>
      </c>
      <c r="F1197" s="140" t="s">
        <v>4347</v>
      </c>
      <c r="G1197" s="141" t="s">
        <v>133</v>
      </c>
      <c r="H1197" s="142">
        <v>2</v>
      </c>
      <c r="I1197" s="143">
        <v>47900</v>
      </c>
      <c r="J1197" s="143">
        <f t="shared" si="200"/>
        <v>95800</v>
      </c>
      <c r="K1197" s="140" t="s">
        <v>117</v>
      </c>
      <c r="L1197" s="144"/>
      <c r="M1197" s="145" t="s">
        <v>1</v>
      </c>
      <c r="N1197" s="146" t="s">
        <v>34</v>
      </c>
      <c r="O1197" s="131">
        <v>0</v>
      </c>
      <c r="P1197" s="131">
        <f t="shared" si="201"/>
        <v>0</v>
      </c>
      <c r="Q1197" s="131">
        <v>0</v>
      </c>
      <c r="R1197" s="131">
        <f t="shared" si="202"/>
        <v>0</v>
      </c>
      <c r="S1197" s="131">
        <v>0</v>
      </c>
      <c r="T1197" s="132">
        <f t="shared" si="203"/>
        <v>0</v>
      </c>
      <c r="AR1197" s="133" t="s">
        <v>623</v>
      </c>
      <c r="AT1197" s="133" t="s">
        <v>2422</v>
      </c>
      <c r="AU1197" s="133" t="s">
        <v>76</v>
      </c>
      <c r="AY1197" s="13" t="s">
        <v>112</v>
      </c>
      <c r="BE1197" s="134">
        <f t="shared" si="204"/>
        <v>95800</v>
      </c>
      <c r="BF1197" s="134">
        <f t="shared" si="205"/>
        <v>0</v>
      </c>
      <c r="BG1197" s="134">
        <f t="shared" si="206"/>
        <v>0</v>
      </c>
      <c r="BH1197" s="134">
        <f t="shared" si="207"/>
        <v>0</v>
      </c>
      <c r="BI1197" s="134">
        <f t="shared" si="208"/>
        <v>0</v>
      </c>
      <c r="BJ1197" s="13" t="s">
        <v>76</v>
      </c>
      <c r="BK1197" s="134">
        <f t="shared" si="209"/>
        <v>95800</v>
      </c>
      <c r="BL1197" s="13" t="s">
        <v>623</v>
      </c>
      <c r="BM1197" s="133" t="s">
        <v>4348</v>
      </c>
    </row>
    <row r="1198" spans="2:65" s="1" customFormat="1" ht="24.2" customHeight="1">
      <c r="B1198" s="122"/>
      <c r="C1198" s="138" t="s">
        <v>4349</v>
      </c>
      <c r="D1198" s="138" t="s">
        <v>2422</v>
      </c>
      <c r="E1198" s="139" t="s">
        <v>4350</v>
      </c>
      <c r="F1198" s="140" t="s">
        <v>4351</v>
      </c>
      <c r="G1198" s="141" t="s">
        <v>133</v>
      </c>
      <c r="H1198" s="142">
        <v>2</v>
      </c>
      <c r="I1198" s="143">
        <v>51200</v>
      </c>
      <c r="J1198" s="143">
        <f t="shared" si="200"/>
        <v>102400</v>
      </c>
      <c r="K1198" s="140" t="s">
        <v>117</v>
      </c>
      <c r="L1198" s="144"/>
      <c r="M1198" s="145" t="s">
        <v>1</v>
      </c>
      <c r="N1198" s="146" t="s">
        <v>34</v>
      </c>
      <c r="O1198" s="131">
        <v>0</v>
      </c>
      <c r="P1198" s="131">
        <f t="shared" si="201"/>
        <v>0</v>
      </c>
      <c r="Q1198" s="131">
        <v>0</v>
      </c>
      <c r="R1198" s="131">
        <f t="shared" si="202"/>
        <v>0</v>
      </c>
      <c r="S1198" s="131">
        <v>0</v>
      </c>
      <c r="T1198" s="132">
        <f t="shared" si="203"/>
        <v>0</v>
      </c>
      <c r="AR1198" s="133" t="s">
        <v>623</v>
      </c>
      <c r="AT1198" s="133" t="s">
        <v>2422</v>
      </c>
      <c r="AU1198" s="133" t="s">
        <v>76</v>
      </c>
      <c r="AY1198" s="13" t="s">
        <v>112</v>
      </c>
      <c r="BE1198" s="134">
        <f t="shared" si="204"/>
        <v>102400</v>
      </c>
      <c r="BF1198" s="134">
        <f t="shared" si="205"/>
        <v>0</v>
      </c>
      <c r="BG1198" s="134">
        <f t="shared" si="206"/>
        <v>0</v>
      </c>
      <c r="BH1198" s="134">
        <f t="shared" si="207"/>
        <v>0</v>
      </c>
      <c r="BI1198" s="134">
        <f t="shared" si="208"/>
        <v>0</v>
      </c>
      <c r="BJ1198" s="13" t="s">
        <v>76</v>
      </c>
      <c r="BK1198" s="134">
        <f t="shared" si="209"/>
        <v>102400</v>
      </c>
      <c r="BL1198" s="13" t="s">
        <v>623</v>
      </c>
      <c r="BM1198" s="133" t="s">
        <v>4352</v>
      </c>
    </row>
    <row r="1199" spans="2:65" s="1" customFormat="1" ht="24.2" customHeight="1">
      <c r="B1199" s="122"/>
      <c r="C1199" s="138" t="s">
        <v>4353</v>
      </c>
      <c r="D1199" s="138" t="s">
        <v>2422</v>
      </c>
      <c r="E1199" s="139" t="s">
        <v>4354</v>
      </c>
      <c r="F1199" s="140" t="s">
        <v>4355</v>
      </c>
      <c r="G1199" s="141" t="s">
        <v>133</v>
      </c>
      <c r="H1199" s="142">
        <v>2</v>
      </c>
      <c r="I1199" s="143">
        <v>50000</v>
      </c>
      <c r="J1199" s="143">
        <f t="shared" si="200"/>
        <v>100000</v>
      </c>
      <c r="K1199" s="140" t="s">
        <v>117</v>
      </c>
      <c r="L1199" s="144"/>
      <c r="M1199" s="145" t="s">
        <v>1</v>
      </c>
      <c r="N1199" s="146" t="s">
        <v>34</v>
      </c>
      <c r="O1199" s="131">
        <v>0</v>
      </c>
      <c r="P1199" s="131">
        <f t="shared" si="201"/>
        <v>0</v>
      </c>
      <c r="Q1199" s="131">
        <v>0</v>
      </c>
      <c r="R1199" s="131">
        <f t="shared" si="202"/>
        <v>0</v>
      </c>
      <c r="S1199" s="131">
        <v>0</v>
      </c>
      <c r="T1199" s="132">
        <f t="shared" si="203"/>
        <v>0</v>
      </c>
      <c r="AR1199" s="133" t="s">
        <v>623</v>
      </c>
      <c r="AT1199" s="133" t="s">
        <v>2422</v>
      </c>
      <c r="AU1199" s="133" t="s">
        <v>76</v>
      </c>
      <c r="AY1199" s="13" t="s">
        <v>112</v>
      </c>
      <c r="BE1199" s="134">
        <f t="shared" si="204"/>
        <v>100000</v>
      </c>
      <c r="BF1199" s="134">
        <f t="shared" si="205"/>
        <v>0</v>
      </c>
      <c r="BG1199" s="134">
        <f t="shared" si="206"/>
        <v>0</v>
      </c>
      <c r="BH1199" s="134">
        <f t="shared" si="207"/>
        <v>0</v>
      </c>
      <c r="BI1199" s="134">
        <f t="shared" si="208"/>
        <v>0</v>
      </c>
      <c r="BJ1199" s="13" t="s">
        <v>76</v>
      </c>
      <c r="BK1199" s="134">
        <f t="shared" si="209"/>
        <v>100000</v>
      </c>
      <c r="BL1199" s="13" t="s">
        <v>623</v>
      </c>
      <c r="BM1199" s="133" t="s">
        <v>4356</v>
      </c>
    </row>
    <row r="1200" spans="2:65" s="1" customFormat="1" ht="24.2" customHeight="1">
      <c r="B1200" s="122"/>
      <c r="C1200" s="138" t="s">
        <v>4357</v>
      </c>
      <c r="D1200" s="138" t="s">
        <v>2422</v>
      </c>
      <c r="E1200" s="139" t="s">
        <v>4358</v>
      </c>
      <c r="F1200" s="140" t="s">
        <v>4359</v>
      </c>
      <c r="G1200" s="141" t="s">
        <v>133</v>
      </c>
      <c r="H1200" s="142">
        <v>2</v>
      </c>
      <c r="I1200" s="143">
        <v>55000</v>
      </c>
      <c r="J1200" s="143">
        <f t="shared" si="200"/>
        <v>110000</v>
      </c>
      <c r="K1200" s="140" t="s">
        <v>117</v>
      </c>
      <c r="L1200" s="144"/>
      <c r="M1200" s="145" t="s">
        <v>1</v>
      </c>
      <c r="N1200" s="146" t="s">
        <v>34</v>
      </c>
      <c r="O1200" s="131">
        <v>0</v>
      </c>
      <c r="P1200" s="131">
        <f t="shared" si="201"/>
        <v>0</v>
      </c>
      <c r="Q1200" s="131">
        <v>0</v>
      </c>
      <c r="R1200" s="131">
        <f t="shared" si="202"/>
        <v>0</v>
      </c>
      <c r="S1200" s="131">
        <v>0</v>
      </c>
      <c r="T1200" s="132">
        <f t="shared" si="203"/>
        <v>0</v>
      </c>
      <c r="AR1200" s="133" t="s">
        <v>623</v>
      </c>
      <c r="AT1200" s="133" t="s">
        <v>2422</v>
      </c>
      <c r="AU1200" s="133" t="s">
        <v>76</v>
      </c>
      <c r="AY1200" s="13" t="s">
        <v>112</v>
      </c>
      <c r="BE1200" s="134">
        <f t="shared" si="204"/>
        <v>110000</v>
      </c>
      <c r="BF1200" s="134">
        <f t="shared" si="205"/>
        <v>0</v>
      </c>
      <c r="BG1200" s="134">
        <f t="shared" si="206"/>
        <v>0</v>
      </c>
      <c r="BH1200" s="134">
        <f t="shared" si="207"/>
        <v>0</v>
      </c>
      <c r="BI1200" s="134">
        <f t="shared" si="208"/>
        <v>0</v>
      </c>
      <c r="BJ1200" s="13" t="s">
        <v>76</v>
      </c>
      <c r="BK1200" s="134">
        <f t="shared" si="209"/>
        <v>110000</v>
      </c>
      <c r="BL1200" s="13" t="s">
        <v>623</v>
      </c>
      <c r="BM1200" s="133" t="s">
        <v>4360</v>
      </c>
    </row>
    <row r="1201" spans="2:65" s="1" customFormat="1" ht="24.2" customHeight="1">
      <c r="B1201" s="122"/>
      <c r="C1201" s="138" t="s">
        <v>4361</v>
      </c>
      <c r="D1201" s="138" t="s">
        <v>2422</v>
      </c>
      <c r="E1201" s="139" t="s">
        <v>4362</v>
      </c>
      <c r="F1201" s="140" t="s">
        <v>4363</v>
      </c>
      <c r="G1201" s="141" t="s">
        <v>133</v>
      </c>
      <c r="H1201" s="142">
        <v>2</v>
      </c>
      <c r="I1201" s="143">
        <v>63800</v>
      </c>
      <c r="J1201" s="143">
        <f t="shared" si="200"/>
        <v>127600</v>
      </c>
      <c r="K1201" s="140" t="s">
        <v>117</v>
      </c>
      <c r="L1201" s="144"/>
      <c r="M1201" s="145" t="s">
        <v>1</v>
      </c>
      <c r="N1201" s="146" t="s">
        <v>34</v>
      </c>
      <c r="O1201" s="131">
        <v>0</v>
      </c>
      <c r="P1201" s="131">
        <f t="shared" si="201"/>
        <v>0</v>
      </c>
      <c r="Q1201" s="131">
        <v>0</v>
      </c>
      <c r="R1201" s="131">
        <f t="shared" si="202"/>
        <v>0</v>
      </c>
      <c r="S1201" s="131">
        <v>0</v>
      </c>
      <c r="T1201" s="132">
        <f t="shared" si="203"/>
        <v>0</v>
      </c>
      <c r="AR1201" s="133" t="s">
        <v>623</v>
      </c>
      <c r="AT1201" s="133" t="s">
        <v>2422</v>
      </c>
      <c r="AU1201" s="133" t="s">
        <v>76</v>
      </c>
      <c r="AY1201" s="13" t="s">
        <v>112</v>
      </c>
      <c r="BE1201" s="134">
        <f t="shared" si="204"/>
        <v>127600</v>
      </c>
      <c r="BF1201" s="134">
        <f t="shared" si="205"/>
        <v>0</v>
      </c>
      <c r="BG1201" s="134">
        <f t="shared" si="206"/>
        <v>0</v>
      </c>
      <c r="BH1201" s="134">
        <f t="shared" si="207"/>
        <v>0</v>
      </c>
      <c r="BI1201" s="134">
        <f t="shared" si="208"/>
        <v>0</v>
      </c>
      <c r="BJ1201" s="13" t="s">
        <v>76</v>
      </c>
      <c r="BK1201" s="134">
        <f t="shared" si="209"/>
        <v>127600</v>
      </c>
      <c r="BL1201" s="13" t="s">
        <v>623</v>
      </c>
      <c r="BM1201" s="133" t="s">
        <v>4364</v>
      </c>
    </row>
    <row r="1202" spans="2:65" s="1" customFormat="1" ht="24.2" customHeight="1">
      <c r="B1202" s="122"/>
      <c r="C1202" s="138" t="s">
        <v>4365</v>
      </c>
      <c r="D1202" s="138" t="s">
        <v>2422</v>
      </c>
      <c r="E1202" s="139" t="s">
        <v>4366</v>
      </c>
      <c r="F1202" s="140" t="s">
        <v>4367</v>
      </c>
      <c r="G1202" s="141" t="s">
        <v>133</v>
      </c>
      <c r="H1202" s="142">
        <v>2</v>
      </c>
      <c r="I1202" s="143">
        <v>61500</v>
      </c>
      <c r="J1202" s="143">
        <f t="shared" si="200"/>
        <v>123000</v>
      </c>
      <c r="K1202" s="140" t="s">
        <v>117</v>
      </c>
      <c r="L1202" s="144"/>
      <c r="M1202" s="145" t="s">
        <v>1</v>
      </c>
      <c r="N1202" s="146" t="s">
        <v>34</v>
      </c>
      <c r="O1202" s="131">
        <v>0</v>
      </c>
      <c r="P1202" s="131">
        <f t="shared" si="201"/>
        <v>0</v>
      </c>
      <c r="Q1202" s="131">
        <v>0</v>
      </c>
      <c r="R1202" s="131">
        <f t="shared" si="202"/>
        <v>0</v>
      </c>
      <c r="S1202" s="131">
        <v>0</v>
      </c>
      <c r="T1202" s="132">
        <f t="shared" si="203"/>
        <v>0</v>
      </c>
      <c r="AR1202" s="133" t="s">
        <v>623</v>
      </c>
      <c r="AT1202" s="133" t="s">
        <v>2422</v>
      </c>
      <c r="AU1202" s="133" t="s">
        <v>76</v>
      </c>
      <c r="AY1202" s="13" t="s">
        <v>112</v>
      </c>
      <c r="BE1202" s="134">
        <f t="shared" si="204"/>
        <v>123000</v>
      </c>
      <c r="BF1202" s="134">
        <f t="shared" si="205"/>
        <v>0</v>
      </c>
      <c r="BG1202" s="134">
        <f t="shared" si="206"/>
        <v>0</v>
      </c>
      <c r="BH1202" s="134">
        <f t="shared" si="207"/>
        <v>0</v>
      </c>
      <c r="BI1202" s="134">
        <f t="shared" si="208"/>
        <v>0</v>
      </c>
      <c r="BJ1202" s="13" t="s">
        <v>76</v>
      </c>
      <c r="BK1202" s="134">
        <f t="shared" si="209"/>
        <v>123000</v>
      </c>
      <c r="BL1202" s="13" t="s">
        <v>623</v>
      </c>
      <c r="BM1202" s="133" t="s">
        <v>4368</v>
      </c>
    </row>
    <row r="1203" spans="2:65" s="1" customFormat="1" ht="24.2" customHeight="1">
      <c r="B1203" s="122"/>
      <c r="C1203" s="138" t="s">
        <v>4369</v>
      </c>
      <c r="D1203" s="138" t="s">
        <v>2422</v>
      </c>
      <c r="E1203" s="139" t="s">
        <v>4370</v>
      </c>
      <c r="F1203" s="140" t="s">
        <v>4371</v>
      </c>
      <c r="G1203" s="141" t="s">
        <v>133</v>
      </c>
      <c r="H1203" s="142">
        <v>2</v>
      </c>
      <c r="I1203" s="143">
        <v>65700</v>
      </c>
      <c r="J1203" s="143">
        <f t="shared" si="200"/>
        <v>131400</v>
      </c>
      <c r="K1203" s="140" t="s">
        <v>117</v>
      </c>
      <c r="L1203" s="144"/>
      <c r="M1203" s="145" t="s">
        <v>1</v>
      </c>
      <c r="N1203" s="146" t="s">
        <v>34</v>
      </c>
      <c r="O1203" s="131">
        <v>0</v>
      </c>
      <c r="P1203" s="131">
        <f t="shared" si="201"/>
        <v>0</v>
      </c>
      <c r="Q1203" s="131">
        <v>0</v>
      </c>
      <c r="R1203" s="131">
        <f t="shared" si="202"/>
        <v>0</v>
      </c>
      <c r="S1203" s="131">
        <v>0</v>
      </c>
      <c r="T1203" s="132">
        <f t="shared" si="203"/>
        <v>0</v>
      </c>
      <c r="AR1203" s="133" t="s">
        <v>623</v>
      </c>
      <c r="AT1203" s="133" t="s">
        <v>2422</v>
      </c>
      <c r="AU1203" s="133" t="s">
        <v>76</v>
      </c>
      <c r="AY1203" s="13" t="s">
        <v>112</v>
      </c>
      <c r="BE1203" s="134">
        <f t="shared" si="204"/>
        <v>131400</v>
      </c>
      <c r="BF1203" s="134">
        <f t="shared" si="205"/>
        <v>0</v>
      </c>
      <c r="BG1203" s="134">
        <f t="shared" si="206"/>
        <v>0</v>
      </c>
      <c r="BH1203" s="134">
        <f t="shared" si="207"/>
        <v>0</v>
      </c>
      <c r="BI1203" s="134">
        <f t="shared" si="208"/>
        <v>0</v>
      </c>
      <c r="BJ1203" s="13" t="s">
        <v>76</v>
      </c>
      <c r="BK1203" s="134">
        <f t="shared" si="209"/>
        <v>131400</v>
      </c>
      <c r="BL1203" s="13" t="s">
        <v>623</v>
      </c>
      <c r="BM1203" s="133" t="s">
        <v>4372</v>
      </c>
    </row>
    <row r="1204" spans="2:65" s="1" customFormat="1" ht="24.2" customHeight="1">
      <c r="B1204" s="122"/>
      <c r="C1204" s="138" t="s">
        <v>4373</v>
      </c>
      <c r="D1204" s="138" t="s">
        <v>2422</v>
      </c>
      <c r="E1204" s="139" t="s">
        <v>4374</v>
      </c>
      <c r="F1204" s="140" t="s">
        <v>4375</v>
      </c>
      <c r="G1204" s="141" t="s">
        <v>133</v>
      </c>
      <c r="H1204" s="142">
        <v>2</v>
      </c>
      <c r="I1204" s="143">
        <v>73400</v>
      </c>
      <c r="J1204" s="143">
        <f t="shared" si="200"/>
        <v>146800</v>
      </c>
      <c r="K1204" s="140" t="s">
        <v>117</v>
      </c>
      <c r="L1204" s="144"/>
      <c r="M1204" s="145" t="s">
        <v>1</v>
      </c>
      <c r="N1204" s="146" t="s">
        <v>34</v>
      </c>
      <c r="O1204" s="131">
        <v>0</v>
      </c>
      <c r="P1204" s="131">
        <f t="shared" si="201"/>
        <v>0</v>
      </c>
      <c r="Q1204" s="131">
        <v>0</v>
      </c>
      <c r="R1204" s="131">
        <f t="shared" si="202"/>
        <v>0</v>
      </c>
      <c r="S1204" s="131">
        <v>0</v>
      </c>
      <c r="T1204" s="132">
        <f t="shared" si="203"/>
        <v>0</v>
      </c>
      <c r="AR1204" s="133" t="s">
        <v>623</v>
      </c>
      <c r="AT1204" s="133" t="s">
        <v>2422</v>
      </c>
      <c r="AU1204" s="133" t="s">
        <v>76</v>
      </c>
      <c r="AY1204" s="13" t="s">
        <v>112</v>
      </c>
      <c r="BE1204" s="134">
        <f t="shared" si="204"/>
        <v>146800</v>
      </c>
      <c r="BF1204" s="134">
        <f t="shared" si="205"/>
        <v>0</v>
      </c>
      <c r="BG1204" s="134">
        <f t="shared" si="206"/>
        <v>0</v>
      </c>
      <c r="BH1204" s="134">
        <f t="shared" si="207"/>
        <v>0</v>
      </c>
      <c r="BI1204" s="134">
        <f t="shared" si="208"/>
        <v>0</v>
      </c>
      <c r="BJ1204" s="13" t="s">
        <v>76</v>
      </c>
      <c r="BK1204" s="134">
        <f t="shared" si="209"/>
        <v>146800</v>
      </c>
      <c r="BL1204" s="13" t="s">
        <v>623</v>
      </c>
      <c r="BM1204" s="133" t="s">
        <v>4376</v>
      </c>
    </row>
    <row r="1205" spans="2:65" s="1" customFormat="1" ht="24.2" customHeight="1">
      <c r="B1205" s="122"/>
      <c r="C1205" s="138" t="s">
        <v>4377</v>
      </c>
      <c r="D1205" s="138" t="s">
        <v>2422</v>
      </c>
      <c r="E1205" s="139" t="s">
        <v>4378</v>
      </c>
      <c r="F1205" s="140" t="s">
        <v>4379</v>
      </c>
      <c r="G1205" s="141" t="s">
        <v>133</v>
      </c>
      <c r="H1205" s="142">
        <v>2</v>
      </c>
      <c r="I1205" s="143">
        <v>147600</v>
      </c>
      <c r="J1205" s="143">
        <f t="shared" si="200"/>
        <v>295200</v>
      </c>
      <c r="K1205" s="140" t="s">
        <v>117</v>
      </c>
      <c r="L1205" s="144"/>
      <c r="M1205" s="145" t="s">
        <v>1</v>
      </c>
      <c r="N1205" s="146" t="s">
        <v>34</v>
      </c>
      <c r="O1205" s="131">
        <v>0</v>
      </c>
      <c r="P1205" s="131">
        <f t="shared" si="201"/>
        <v>0</v>
      </c>
      <c r="Q1205" s="131">
        <v>0</v>
      </c>
      <c r="R1205" s="131">
        <f t="shared" si="202"/>
        <v>0</v>
      </c>
      <c r="S1205" s="131">
        <v>0</v>
      </c>
      <c r="T1205" s="132">
        <f t="shared" si="203"/>
        <v>0</v>
      </c>
      <c r="AR1205" s="133" t="s">
        <v>623</v>
      </c>
      <c r="AT1205" s="133" t="s">
        <v>2422</v>
      </c>
      <c r="AU1205" s="133" t="s">
        <v>76</v>
      </c>
      <c r="AY1205" s="13" t="s">
        <v>112</v>
      </c>
      <c r="BE1205" s="134">
        <f t="shared" si="204"/>
        <v>295200</v>
      </c>
      <c r="BF1205" s="134">
        <f t="shared" si="205"/>
        <v>0</v>
      </c>
      <c r="BG1205" s="134">
        <f t="shared" si="206"/>
        <v>0</v>
      </c>
      <c r="BH1205" s="134">
        <f t="shared" si="207"/>
        <v>0</v>
      </c>
      <c r="BI1205" s="134">
        <f t="shared" si="208"/>
        <v>0</v>
      </c>
      <c r="BJ1205" s="13" t="s">
        <v>76</v>
      </c>
      <c r="BK1205" s="134">
        <f t="shared" si="209"/>
        <v>295200</v>
      </c>
      <c r="BL1205" s="13" t="s">
        <v>623</v>
      </c>
      <c r="BM1205" s="133" t="s">
        <v>4380</v>
      </c>
    </row>
    <row r="1206" spans="2:65" s="1" customFormat="1" ht="24.2" customHeight="1">
      <c r="B1206" s="122"/>
      <c r="C1206" s="138" t="s">
        <v>4381</v>
      </c>
      <c r="D1206" s="138" t="s">
        <v>2422</v>
      </c>
      <c r="E1206" s="139" t="s">
        <v>4382</v>
      </c>
      <c r="F1206" s="140" t="s">
        <v>4383</v>
      </c>
      <c r="G1206" s="141" t="s">
        <v>133</v>
      </c>
      <c r="H1206" s="142">
        <v>4</v>
      </c>
      <c r="I1206" s="143">
        <v>172800</v>
      </c>
      <c r="J1206" s="143">
        <f t="shared" si="200"/>
        <v>691200</v>
      </c>
      <c r="K1206" s="140" t="s">
        <v>117</v>
      </c>
      <c r="L1206" s="144"/>
      <c r="M1206" s="145" t="s">
        <v>1</v>
      </c>
      <c r="N1206" s="146" t="s">
        <v>34</v>
      </c>
      <c r="O1206" s="131">
        <v>0</v>
      </c>
      <c r="P1206" s="131">
        <f t="shared" si="201"/>
        <v>0</v>
      </c>
      <c r="Q1206" s="131">
        <v>0</v>
      </c>
      <c r="R1206" s="131">
        <f t="shared" si="202"/>
        <v>0</v>
      </c>
      <c r="S1206" s="131">
        <v>0</v>
      </c>
      <c r="T1206" s="132">
        <f t="shared" si="203"/>
        <v>0</v>
      </c>
      <c r="AR1206" s="133" t="s">
        <v>623</v>
      </c>
      <c r="AT1206" s="133" t="s">
        <v>2422</v>
      </c>
      <c r="AU1206" s="133" t="s">
        <v>76</v>
      </c>
      <c r="AY1206" s="13" t="s">
        <v>112</v>
      </c>
      <c r="BE1206" s="134">
        <f t="shared" si="204"/>
        <v>691200</v>
      </c>
      <c r="BF1206" s="134">
        <f t="shared" si="205"/>
        <v>0</v>
      </c>
      <c r="BG1206" s="134">
        <f t="shared" si="206"/>
        <v>0</v>
      </c>
      <c r="BH1206" s="134">
        <f t="shared" si="207"/>
        <v>0</v>
      </c>
      <c r="BI1206" s="134">
        <f t="shared" si="208"/>
        <v>0</v>
      </c>
      <c r="BJ1206" s="13" t="s">
        <v>76</v>
      </c>
      <c r="BK1206" s="134">
        <f t="shared" si="209"/>
        <v>691200</v>
      </c>
      <c r="BL1206" s="13" t="s">
        <v>623</v>
      </c>
      <c r="BM1206" s="133" t="s">
        <v>4384</v>
      </c>
    </row>
    <row r="1207" spans="2:65" s="1" customFormat="1" ht="24.2" customHeight="1">
      <c r="B1207" s="122"/>
      <c r="C1207" s="138" t="s">
        <v>4385</v>
      </c>
      <c r="D1207" s="138" t="s">
        <v>2422</v>
      </c>
      <c r="E1207" s="139" t="s">
        <v>4386</v>
      </c>
      <c r="F1207" s="140" t="s">
        <v>4387</v>
      </c>
      <c r="G1207" s="141" t="s">
        <v>133</v>
      </c>
      <c r="H1207" s="142">
        <v>4</v>
      </c>
      <c r="I1207" s="143">
        <v>180000</v>
      </c>
      <c r="J1207" s="143">
        <f t="shared" si="200"/>
        <v>720000</v>
      </c>
      <c r="K1207" s="140" t="s">
        <v>117</v>
      </c>
      <c r="L1207" s="144"/>
      <c r="M1207" s="145" t="s">
        <v>1</v>
      </c>
      <c r="N1207" s="146" t="s">
        <v>34</v>
      </c>
      <c r="O1207" s="131">
        <v>0</v>
      </c>
      <c r="P1207" s="131">
        <f t="shared" si="201"/>
        <v>0</v>
      </c>
      <c r="Q1207" s="131">
        <v>0</v>
      </c>
      <c r="R1207" s="131">
        <f t="shared" si="202"/>
        <v>0</v>
      </c>
      <c r="S1207" s="131">
        <v>0</v>
      </c>
      <c r="T1207" s="132">
        <f t="shared" si="203"/>
        <v>0</v>
      </c>
      <c r="AR1207" s="133" t="s">
        <v>623</v>
      </c>
      <c r="AT1207" s="133" t="s">
        <v>2422</v>
      </c>
      <c r="AU1207" s="133" t="s">
        <v>76</v>
      </c>
      <c r="AY1207" s="13" t="s">
        <v>112</v>
      </c>
      <c r="BE1207" s="134">
        <f t="shared" si="204"/>
        <v>720000</v>
      </c>
      <c r="BF1207" s="134">
        <f t="shared" si="205"/>
        <v>0</v>
      </c>
      <c r="BG1207" s="134">
        <f t="shared" si="206"/>
        <v>0</v>
      </c>
      <c r="BH1207" s="134">
        <f t="shared" si="207"/>
        <v>0</v>
      </c>
      <c r="BI1207" s="134">
        <f t="shared" si="208"/>
        <v>0</v>
      </c>
      <c r="BJ1207" s="13" t="s">
        <v>76</v>
      </c>
      <c r="BK1207" s="134">
        <f t="shared" si="209"/>
        <v>720000</v>
      </c>
      <c r="BL1207" s="13" t="s">
        <v>623</v>
      </c>
      <c r="BM1207" s="133" t="s">
        <v>4388</v>
      </c>
    </row>
    <row r="1208" spans="2:65" s="1" customFormat="1" ht="24.2" customHeight="1">
      <c r="B1208" s="122"/>
      <c r="C1208" s="138" t="s">
        <v>4389</v>
      </c>
      <c r="D1208" s="138" t="s">
        <v>2422</v>
      </c>
      <c r="E1208" s="139" t="s">
        <v>4390</v>
      </c>
      <c r="F1208" s="140" t="s">
        <v>4391</v>
      </c>
      <c r="G1208" s="141" t="s">
        <v>133</v>
      </c>
      <c r="H1208" s="142">
        <v>2</v>
      </c>
      <c r="I1208" s="143">
        <v>222500</v>
      </c>
      <c r="J1208" s="143">
        <f t="shared" si="200"/>
        <v>445000</v>
      </c>
      <c r="K1208" s="140" t="s">
        <v>117</v>
      </c>
      <c r="L1208" s="144"/>
      <c r="M1208" s="145" t="s">
        <v>1</v>
      </c>
      <c r="N1208" s="146" t="s">
        <v>34</v>
      </c>
      <c r="O1208" s="131">
        <v>0</v>
      </c>
      <c r="P1208" s="131">
        <f t="shared" si="201"/>
        <v>0</v>
      </c>
      <c r="Q1208" s="131">
        <v>0</v>
      </c>
      <c r="R1208" s="131">
        <f t="shared" si="202"/>
        <v>0</v>
      </c>
      <c r="S1208" s="131">
        <v>0</v>
      </c>
      <c r="T1208" s="132">
        <f t="shared" si="203"/>
        <v>0</v>
      </c>
      <c r="AR1208" s="133" t="s">
        <v>623</v>
      </c>
      <c r="AT1208" s="133" t="s">
        <v>2422</v>
      </c>
      <c r="AU1208" s="133" t="s">
        <v>76</v>
      </c>
      <c r="AY1208" s="13" t="s">
        <v>112</v>
      </c>
      <c r="BE1208" s="134">
        <f t="shared" si="204"/>
        <v>445000</v>
      </c>
      <c r="BF1208" s="134">
        <f t="shared" si="205"/>
        <v>0</v>
      </c>
      <c r="BG1208" s="134">
        <f t="shared" si="206"/>
        <v>0</v>
      </c>
      <c r="BH1208" s="134">
        <f t="shared" si="207"/>
        <v>0</v>
      </c>
      <c r="BI1208" s="134">
        <f t="shared" si="208"/>
        <v>0</v>
      </c>
      <c r="BJ1208" s="13" t="s">
        <v>76</v>
      </c>
      <c r="BK1208" s="134">
        <f t="shared" si="209"/>
        <v>445000</v>
      </c>
      <c r="BL1208" s="13" t="s">
        <v>623</v>
      </c>
      <c r="BM1208" s="133" t="s">
        <v>4392</v>
      </c>
    </row>
    <row r="1209" spans="2:65" s="1" customFormat="1" ht="24.2" customHeight="1">
      <c r="B1209" s="122"/>
      <c r="C1209" s="138" t="s">
        <v>4393</v>
      </c>
      <c r="D1209" s="138" t="s">
        <v>2422</v>
      </c>
      <c r="E1209" s="139" t="s">
        <v>4394</v>
      </c>
      <c r="F1209" s="140" t="s">
        <v>4395</v>
      </c>
      <c r="G1209" s="141" t="s">
        <v>133</v>
      </c>
      <c r="H1209" s="142">
        <v>2</v>
      </c>
      <c r="I1209" s="143">
        <v>248600</v>
      </c>
      <c r="J1209" s="143">
        <f t="shared" si="200"/>
        <v>497200</v>
      </c>
      <c r="K1209" s="140" t="s">
        <v>117</v>
      </c>
      <c r="L1209" s="144"/>
      <c r="M1209" s="145" t="s">
        <v>1</v>
      </c>
      <c r="N1209" s="146" t="s">
        <v>34</v>
      </c>
      <c r="O1209" s="131">
        <v>0</v>
      </c>
      <c r="P1209" s="131">
        <f t="shared" si="201"/>
        <v>0</v>
      </c>
      <c r="Q1209" s="131">
        <v>0</v>
      </c>
      <c r="R1209" s="131">
        <f t="shared" si="202"/>
        <v>0</v>
      </c>
      <c r="S1209" s="131">
        <v>0</v>
      </c>
      <c r="T1209" s="132">
        <f t="shared" si="203"/>
        <v>0</v>
      </c>
      <c r="AR1209" s="133" t="s">
        <v>623</v>
      </c>
      <c r="AT1209" s="133" t="s">
        <v>2422</v>
      </c>
      <c r="AU1209" s="133" t="s">
        <v>76</v>
      </c>
      <c r="AY1209" s="13" t="s">
        <v>112</v>
      </c>
      <c r="BE1209" s="134">
        <f t="shared" si="204"/>
        <v>497200</v>
      </c>
      <c r="BF1209" s="134">
        <f t="shared" si="205"/>
        <v>0</v>
      </c>
      <c r="BG1209" s="134">
        <f t="shared" si="206"/>
        <v>0</v>
      </c>
      <c r="BH1209" s="134">
        <f t="shared" si="207"/>
        <v>0</v>
      </c>
      <c r="BI1209" s="134">
        <f t="shared" si="208"/>
        <v>0</v>
      </c>
      <c r="BJ1209" s="13" t="s">
        <v>76</v>
      </c>
      <c r="BK1209" s="134">
        <f t="shared" si="209"/>
        <v>497200</v>
      </c>
      <c r="BL1209" s="13" t="s">
        <v>623</v>
      </c>
      <c r="BM1209" s="133" t="s">
        <v>4396</v>
      </c>
    </row>
    <row r="1210" spans="2:65" s="1" customFormat="1" ht="24.2" customHeight="1">
      <c r="B1210" s="122"/>
      <c r="C1210" s="138" t="s">
        <v>4397</v>
      </c>
      <c r="D1210" s="138" t="s">
        <v>2422</v>
      </c>
      <c r="E1210" s="139" t="s">
        <v>4398</v>
      </c>
      <c r="F1210" s="140" t="s">
        <v>4399</v>
      </c>
      <c r="G1210" s="141" t="s">
        <v>133</v>
      </c>
      <c r="H1210" s="142">
        <v>2</v>
      </c>
      <c r="I1210" s="143">
        <v>273900</v>
      </c>
      <c r="J1210" s="143">
        <f t="shared" si="200"/>
        <v>547800</v>
      </c>
      <c r="K1210" s="140" t="s">
        <v>117</v>
      </c>
      <c r="L1210" s="144"/>
      <c r="M1210" s="145" t="s">
        <v>1</v>
      </c>
      <c r="N1210" s="146" t="s">
        <v>34</v>
      </c>
      <c r="O1210" s="131">
        <v>0</v>
      </c>
      <c r="P1210" s="131">
        <f t="shared" si="201"/>
        <v>0</v>
      </c>
      <c r="Q1210" s="131">
        <v>0</v>
      </c>
      <c r="R1210" s="131">
        <f t="shared" si="202"/>
        <v>0</v>
      </c>
      <c r="S1210" s="131">
        <v>0</v>
      </c>
      <c r="T1210" s="132">
        <f t="shared" si="203"/>
        <v>0</v>
      </c>
      <c r="AR1210" s="133" t="s">
        <v>623</v>
      </c>
      <c r="AT1210" s="133" t="s">
        <v>2422</v>
      </c>
      <c r="AU1210" s="133" t="s">
        <v>76</v>
      </c>
      <c r="AY1210" s="13" t="s">
        <v>112</v>
      </c>
      <c r="BE1210" s="134">
        <f t="shared" si="204"/>
        <v>547800</v>
      </c>
      <c r="BF1210" s="134">
        <f t="shared" si="205"/>
        <v>0</v>
      </c>
      <c r="BG1210" s="134">
        <f t="shared" si="206"/>
        <v>0</v>
      </c>
      <c r="BH1210" s="134">
        <f t="shared" si="207"/>
        <v>0</v>
      </c>
      <c r="BI1210" s="134">
        <f t="shared" si="208"/>
        <v>0</v>
      </c>
      <c r="BJ1210" s="13" t="s">
        <v>76</v>
      </c>
      <c r="BK1210" s="134">
        <f t="shared" si="209"/>
        <v>547800</v>
      </c>
      <c r="BL1210" s="13" t="s">
        <v>623</v>
      </c>
      <c r="BM1210" s="133" t="s">
        <v>4400</v>
      </c>
    </row>
    <row r="1211" spans="2:65" s="1" customFormat="1" ht="16.5" customHeight="1">
      <c r="B1211" s="122"/>
      <c r="C1211" s="138" t="s">
        <v>4401</v>
      </c>
      <c r="D1211" s="138" t="s">
        <v>2422</v>
      </c>
      <c r="E1211" s="139" t="s">
        <v>4402</v>
      </c>
      <c r="F1211" s="140" t="s">
        <v>4403</v>
      </c>
      <c r="G1211" s="141" t="s">
        <v>116</v>
      </c>
      <c r="H1211" s="142">
        <v>50</v>
      </c>
      <c r="I1211" s="143">
        <v>7050</v>
      </c>
      <c r="J1211" s="143">
        <f t="shared" si="200"/>
        <v>352500</v>
      </c>
      <c r="K1211" s="140" t="s">
        <v>117</v>
      </c>
      <c r="L1211" s="144"/>
      <c r="M1211" s="145" t="s">
        <v>1</v>
      </c>
      <c r="N1211" s="146" t="s">
        <v>34</v>
      </c>
      <c r="O1211" s="131">
        <v>0</v>
      </c>
      <c r="P1211" s="131">
        <f t="shared" si="201"/>
        <v>0</v>
      </c>
      <c r="Q1211" s="131">
        <v>0</v>
      </c>
      <c r="R1211" s="131">
        <f t="shared" si="202"/>
        <v>0</v>
      </c>
      <c r="S1211" s="131">
        <v>0</v>
      </c>
      <c r="T1211" s="132">
        <f t="shared" si="203"/>
        <v>0</v>
      </c>
      <c r="AR1211" s="133" t="s">
        <v>623</v>
      </c>
      <c r="AT1211" s="133" t="s">
        <v>2422</v>
      </c>
      <c r="AU1211" s="133" t="s">
        <v>76</v>
      </c>
      <c r="AY1211" s="13" t="s">
        <v>112</v>
      </c>
      <c r="BE1211" s="134">
        <f t="shared" si="204"/>
        <v>352500</v>
      </c>
      <c r="BF1211" s="134">
        <f t="shared" si="205"/>
        <v>0</v>
      </c>
      <c r="BG1211" s="134">
        <f t="shared" si="206"/>
        <v>0</v>
      </c>
      <c r="BH1211" s="134">
        <f t="shared" si="207"/>
        <v>0</v>
      </c>
      <c r="BI1211" s="134">
        <f t="shared" si="208"/>
        <v>0</v>
      </c>
      <c r="BJ1211" s="13" t="s">
        <v>76</v>
      </c>
      <c r="BK1211" s="134">
        <f t="shared" si="209"/>
        <v>352500</v>
      </c>
      <c r="BL1211" s="13" t="s">
        <v>623</v>
      </c>
      <c r="BM1211" s="133" t="s">
        <v>4404</v>
      </c>
    </row>
    <row r="1212" spans="2:65" s="1" customFormat="1" ht="24.2" customHeight="1">
      <c r="B1212" s="122"/>
      <c r="C1212" s="138" t="s">
        <v>4405</v>
      </c>
      <c r="D1212" s="138" t="s">
        <v>2422</v>
      </c>
      <c r="E1212" s="139" t="s">
        <v>4406</v>
      </c>
      <c r="F1212" s="140" t="s">
        <v>4407</v>
      </c>
      <c r="G1212" s="141" t="s">
        <v>133</v>
      </c>
      <c r="H1212" s="142">
        <v>10</v>
      </c>
      <c r="I1212" s="143">
        <v>24600</v>
      </c>
      <c r="J1212" s="143">
        <f t="shared" si="200"/>
        <v>246000</v>
      </c>
      <c r="K1212" s="140" t="s">
        <v>117</v>
      </c>
      <c r="L1212" s="144"/>
      <c r="M1212" s="145" t="s">
        <v>1</v>
      </c>
      <c r="N1212" s="146" t="s">
        <v>34</v>
      </c>
      <c r="O1212" s="131">
        <v>0</v>
      </c>
      <c r="P1212" s="131">
        <f t="shared" si="201"/>
        <v>0</v>
      </c>
      <c r="Q1212" s="131">
        <v>0</v>
      </c>
      <c r="R1212" s="131">
        <f t="shared" si="202"/>
        <v>0</v>
      </c>
      <c r="S1212" s="131">
        <v>0</v>
      </c>
      <c r="T1212" s="132">
        <f t="shared" si="203"/>
        <v>0</v>
      </c>
      <c r="AR1212" s="133" t="s">
        <v>623</v>
      </c>
      <c r="AT1212" s="133" t="s">
        <v>2422</v>
      </c>
      <c r="AU1212" s="133" t="s">
        <v>76</v>
      </c>
      <c r="AY1212" s="13" t="s">
        <v>112</v>
      </c>
      <c r="BE1212" s="134">
        <f t="shared" si="204"/>
        <v>246000</v>
      </c>
      <c r="BF1212" s="134">
        <f t="shared" si="205"/>
        <v>0</v>
      </c>
      <c r="BG1212" s="134">
        <f t="shared" si="206"/>
        <v>0</v>
      </c>
      <c r="BH1212" s="134">
        <f t="shared" si="207"/>
        <v>0</v>
      </c>
      <c r="BI1212" s="134">
        <f t="shared" si="208"/>
        <v>0</v>
      </c>
      <c r="BJ1212" s="13" t="s">
        <v>76</v>
      </c>
      <c r="BK1212" s="134">
        <f t="shared" si="209"/>
        <v>246000</v>
      </c>
      <c r="BL1212" s="13" t="s">
        <v>623</v>
      </c>
      <c r="BM1212" s="133" t="s">
        <v>4408</v>
      </c>
    </row>
    <row r="1213" spans="2:65" s="1" customFormat="1" ht="24.2" customHeight="1">
      <c r="B1213" s="122"/>
      <c r="C1213" s="138" t="s">
        <v>4409</v>
      </c>
      <c r="D1213" s="138" t="s">
        <v>2422</v>
      </c>
      <c r="E1213" s="139" t="s">
        <v>4410</v>
      </c>
      <c r="F1213" s="140" t="s">
        <v>4411</v>
      </c>
      <c r="G1213" s="141" t="s">
        <v>133</v>
      </c>
      <c r="H1213" s="142">
        <v>10</v>
      </c>
      <c r="I1213" s="143">
        <v>20300</v>
      </c>
      <c r="J1213" s="143">
        <f t="shared" si="200"/>
        <v>203000</v>
      </c>
      <c r="K1213" s="140" t="s">
        <v>117</v>
      </c>
      <c r="L1213" s="144"/>
      <c r="M1213" s="145" t="s">
        <v>1</v>
      </c>
      <c r="N1213" s="146" t="s">
        <v>34</v>
      </c>
      <c r="O1213" s="131">
        <v>0</v>
      </c>
      <c r="P1213" s="131">
        <f t="shared" si="201"/>
        <v>0</v>
      </c>
      <c r="Q1213" s="131">
        <v>0</v>
      </c>
      <c r="R1213" s="131">
        <f t="shared" si="202"/>
        <v>0</v>
      </c>
      <c r="S1213" s="131">
        <v>0</v>
      </c>
      <c r="T1213" s="132">
        <f t="shared" si="203"/>
        <v>0</v>
      </c>
      <c r="AR1213" s="133" t="s">
        <v>623</v>
      </c>
      <c r="AT1213" s="133" t="s">
        <v>2422</v>
      </c>
      <c r="AU1213" s="133" t="s">
        <v>76</v>
      </c>
      <c r="AY1213" s="13" t="s">
        <v>112</v>
      </c>
      <c r="BE1213" s="134">
        <f t="shared" si="204"/>
        <v>203000</v>
      </c>
      <c r="BF1213" s="134">
        <f t="shared" si="205"/>
        <v>0</v>
      </c>
      <c r="BG1213" s="134">
        <f t="shared" si="206"/>
        <v>0</v>
      </c>
      <c r="BH1213" s="134">
        <f t="shared" si="207"/>
        <v>0</v>
      </c>
      <c r="BI1213" s="134">
        <f t="shared" si="208"/>
        <v>0</v>
      </c>
      <c r="BJ1213" s="13" t="s">
        <v>76</v>
      </c>
      <c r="BK1213" s="134">
        <f t="shared" si="209"/>
        <v>203000</v>
      </c>
      <c r="BL1213" s="13" t="s">
        <v>623</v>
      </c>
      <c r="BM1213" s="133" t="s">
        <v>4412</v>
      </c>
    </row>
    <row r="1214" spans="2:65" s="1" customFormat="1" ht="24.2" customHeight="1">
      <c r="B1214" s="122"/>
      <c r="C1214" s="138" t="s">
        <v>4413</v>
      </c>
      <c r="D1214" s="138" t="s">
        <v>2422</v>
      </c>
      <c r="E1214" s="139" t="s">
        <v>4414</v>
      </c>
      <c r="F1214" s="140" t="s">
        <v>4415</v>
      </c>
      <c r="G1214" s="141" t="s">
        <v>133</v>
      </c>
      <c r="H1214" s="142">
        <v>4</v>
      </c>
      <c r="I1214" s="143">
        <v>21400</v>
      </c>
      <c r="J1214" s="143">
        <f t="shared" si="200"/>
        <v>85600</v>
      </c>
      <c r="K1214" s="140" t="s">
        <v>117</v>
      </c>
      <c r="L1214" s="144"/>
      <c r="M1214" s="145" t="s">
        <v>1</v>
      </c>
      <c r="N1214" s="146" t="s">
        <v>34</v>
      </c>
      <c r="O1214" s="131">
        <v>0</v>
      </c>
      <c r="P1214" s="131">
        <f t="shared" si="201"/>
        <v>0</v>
      </c>
      <c r="Q1214" s="131">
        <v>0</v>
      </c>
      <c r="R1214" s="131">
        <f t="shared" si="202"/>
        <v>0</v>
      </c>
      <c r="S1214" s="131">
        <v>0</v>
      </c>
      <c r="T1214" s="132">
        <f t="shared" si="203"/>
        <v>0</v>
      </c>
      <c r="AR1214" s="133" t="s">
        <v>623</v>
      </c>
      <c r="AT1214" s="133" t="s">
        <v>2422</v>
      </c>
      <c r="AU1214" s="133" t="s">
        <v>76</v>
      </c>
      <c r="AY1214" s="13" t="s">
        <v>112</v>
      </c>
      <c r="BE1214" s="134">
        <f t="shared" si="204"/>
        <v>85600</v>
      </c>
      <c r="BF1214" s="134">
        <f t="shared" si="205"/>
        <v>0</v>
      </c>
      <c r="BG1214" s="134">
        <f t="shared" si="206"/>
        <v>0</v>
      </c>
      <c r="BH1214" s="134">
        <f t="shared" si="207"/>
        <v>0</v>
      </c>
      <c r="BI1214" s="134">
        <f t="shared" si="208"/>
        <v>0</v>
      </c>
      <c r="BJ1214" s="13" t="s">
        <v>76</v>
      </c>
      <c r="BK1214" s="134">
        <f t="shared" si="209"/>
        <v>85600</v>
      </c>
      <c r="BL1214" s="13" t="s">
        <v>623</v>
      </c>
      <c r="BM1214" s="133" t="s">
        <v>4416</v>
      </c>
    </row>
    <row r="1215" spans="2:65" s="1" customFormat="1" ht="24.2" customHeight="1">
      <c r="B1215" s="122"/>
      <c r="C1215" s="138" t="s">
        <v>4417</v>
      </c>
      <c r="D1215" s="138" t="s">
        <v>2422</v>
      </c>
      <c r="E1215" s="139" t="s">
        <v>4418</v>
      </c>
      <c r="F1215" s="140" t="s">
        <v>4419</v>
      </c>
      <c r="G1215" s="141" t="s">
        <v>133</v>
      </c>
      <c r="H1215" s="142">
        <v>4</v>
      </c>
      <c r="I1215" s="143">
        <v>20600</v>
      </c>
      <c r="J1215" s="143">
        <f t="shared" si="200"/>
        <v>82400</v>
      </c>
      <c r="K1215" s="140" t="s">
        <v>117</v>
      </c>
      <c r="L1215" s="144"/>
      <c r="M1215" s="145" t="s">
        <v>1</v>
      </c>
      <c r="N1215" s="146" t="s">
        <v>34</v>
      </c>
      <c r="O1215" s="131">
        <v>0</v>
      </c>
      <c r="P1215" s="131">
        <f t="shared" si="201"/>
        <v>0</v>
      </c>
      <c r="Q1215" s="131">
        <v>0</v>
      </c>
      <c r="R1215" s="131">
        <f t="shared" si="202"/>
        <v>0</v>
      </c>
      <c r="S1215" s="131">
        <v>0</v>
      </c>
      <c r="T1215" s="132">
        <f t="shared" si="203"/>
        <v>0</v>
      </c>
      <c r="AR1215" s="133" t="s">
        <v>623</v>
      </c>
      <c r="AT1215" s="133" t="s">
        <v>2422</v>
      </c>
      <c r="AU1215" s="133" t="s">
        <v>76</v>
      </c>
      <c r="AY1215" s="13" t="s">
        <v>112</v>
      </c>
      <c r="BE1215" s="134">
        <f t="shared" si="204"/>
        <v>82400</v>
      </c>
      <c r="BF1215" s="134">
        <f t="shared" si="205"/>
        <v>0</v>
      </c>
      <c r="BG1215" s="134">
        <f t="shared" si="206"/>
        <v>0</v>
      </c>
      <c r="BH1215" s="134">
        <f t="shared" si="207"/>
        <v>0</v>
      </c>
      <c r="BI1215" s="134">
        <f t="shared" si="208"/>
        <v>0</v>
      </c>
      <c r="BJ1215" s="13" t="s">
        <v>76</v>
      </c>
      <c r="BK1215" s="134">
        <f t="shared" si="209"/>
        <v>82400</v>
      </c>
      <c r="BL1215" s="13" t="s">
        <v>623</v>
      </c>
      <c r="BM1215" s="133" t="s">
        <v>4420</v>
      </c>
    </row>
    <row r="1216" spans="2:65" s="1" customFormat="1" ht="16.5" customHeight="1">
      <c r="B1216" s="122"/>
      <c r="C1216" s="138" t="s">
        <v>4421</v>
      </c>
      <c r="D1216" s="138" t="s">
        <v>2422</v>
      </c>
      <c r="E1216" s="139" t="s">
        <v>4422</v>
      </c>
      <c r="F1216" s="140" t="s">
        <v>4423</v>
      </c>
      <c r="G1216" s="141" t="s">
        <v>133</v>
      </c>
      <c r="H1216" s="142">
        <v>4</v>
      </c>
      <c r="I1216" s="143">
        <v>32400</v>
      </c>
      <c r="J1216" s="143">
        <f t="shared" si="200"/>
        <v>129600</v>
      </c>
      <c r="K1216" s="140" t="s">
        <v>117</v>
      </c>
      <c r="L1216" s="144"/>
      <c r="M1216" s="145" t="s">
        <v>1</v>
      </c>
      <c r="N1216" s="146" t="s">
        <v>34</v>
      </c>
      <c r="O1216" s="131">
        <v>0</v>
      </c>
      <c r="P1216" s="131">
        <f t="shared" si="201"/>
        <v>0</v>
      </c>
      <c r="Q1216" s="131">
        <v>0</v>
      </c>
      <c r="R1216" s="131">
        <f t="shared" si="202"/>
        <v>0</v>
      </c>
      <c r="S1216" s="131">
        <v>0</v>
      </c>
      <c r="T1216" s="132">
        <f t="shared" si="203"/>
        <v>0</v>
      </c>
      <c r="AR1216" s="133" t="s">
        <v>623</v>
      </c>
      <c r="AT1216" s="133" t="s">
        <v>2422</v>
      </c>
      <c r="AU1216" s="133" t="s">
        <v>76</v>
      </c>
      <c r="AY1216" s="13" t="s">
        <v>112</v>
      </c>
      <c r="BE1216" s="134">
        <f t="shared" si="204"/>
        <v>129600</v>
      </c>
      <c r="BF1216" s="134">
        <f t="shared" si="205"/>
        <v>0</v>
      </c>
      <c r="BG1216" s="134">
        <f t="shared" si="206"/>
        <v>0</v>
      </c>
      <c r="BH1216" s="134">
        <f t="shared" si="207"/>
        <v>0</v>
      </c>
      <c r="BI1216" s="134">
        <f t="shared" si="208"/>
        <v>0</v>
      </c>
      <c r="BJ1216" s="13" t="s">
        <v>76</v>
      </c>
      <c r="BK1216" s="134">
        <f t="shared" si="209"/>
        <v>129600</v>
      </c>
      <c r="BL1216" s="13" t="s">
        <v>623</v>
      </c>
      <c r="BM1216" s="133" t="s">
        <v>4424</v>
      </c>
    </row>
    <row r="1217" spans="2:65" s="1" customFormat="1" ht="24.2" customHeight="1">
      <c r="B1217" s="122"/>
      <c r="C1217" s="138" t="s">
        <v>4425</v>
      </c>
      <c r="D1217" s="138" t="s">
        <v>2422</v>
      </c>
      <c r="E1217" s="139" t="s">
        <v>4426</v>
      </c>
      <c r="F1217" s="140" t="s">
        <v>4427</v>
      </c>
      <c r="G1217" s="141" t="s">
        <v>133</v>
      </c>
      <c r="H1217" s="142">
        <v>20</v>
      </c>
      <c r="I1217" s="143">
        <v>37800</v>
      </c>
      <c r="J1217" s="143">
        <f t="shared" si="200"/>
        <v>756000</v>
      </c>
      <c r="K1217" s="140" t="s">
        <v>117</v>
      </c>
      <c r="L1217" s="144"/>
      <c r="M1217" s="145" t="s">
        <v>1</v>
      </c>
      <c r="N1217" s="146" t="s">
        <v>34</v>
      </c>
      <c r="O1217" s="131">
        <v>0</v>
      </c>
      <c r="P1217" s="131">
        <f t="shared" si="201"/>
        <v>0</v>
      </c>
      <c r="Q1217" s="131">
        <v>0</v>
      </c>
      <c r="R1217" s="131">
        <f t="shared" si="202"/>
        <v>0</v>
      </c>
      <c r="S1217" s="131">
        <v>0</v>
      </c>
      <c r="T1217" s="132">
        <f t="shared" si="203"/>
        <v>0</v>
      </c>
      <c r="AR1217" s="133" t="s">
        <v>623</v>
      </c>
      <c r="AT1217" s="133" t="s">
        <v>2422</v>
      </c>
      <c r="AU1217" s="133" t="s">
        <v>76</v>
      </c>
      <c r="AY1217" s="13" t="s">
        <v>112</v>
      </c>
      <c r="BE1217" s="134">
        <f t="shared" si="204"/>
        <v>756000</v>
      </c>
      <c r="BF1217" s="134">
        <f t="shared" si="205"/>
        <v>0</v>
      </c>
      <c r="BG1217" s="134">
        <f t="shared" si="206"/>
        <v>0</v>
      </c>
      <c r="BH1217" s="134">
        <f t="shared" si="207"/>
        <v>0</v>
      </c>
      <c r="BI1217" s="134">
        <f t="shared" si="208"/>
        <v>0</v>
      </c>
      <c r="BJ1217" s="13" t="s">
        <v>76</v>
      </c>
      <c r="BK1217" s="134">
        <f t="shared" si="209"/>
        <v>756000</v>
      </c>
      <c r="BL1217" s="13" t="s">
        <v>623</v>
      </c>
      <c r="BM1217" s="133" t="s">
        <v>4428</v>
      </c>
    </row>
    <row r="1218" spans="2:65" s="1" customFormat="1" ht="33" customHeight="1">
      <c r="B1218" s="122"/>
      <c r="C1218" s="138" t="s">
        <v>4429</v>
      </c>
      <c r="D1218" s="138" t="s">
        <v>2422</v>
      </c>
      <c r="E1218" s="139" t="s">
        <v>4430</v>
      </c>
      <c r="F1218" s="140" t="s">
        <v>4431</v>
      </c>
      <c r="G1218" s="141" t="s">
        <v>133</v>
      </c>
      <c r="H1218" s="142">
        <v>30</v>
      </c>
      <c r="I1218" s="143">
        <v>5760</v>
      </c>
      <c r="J1218" s="143">
        <f t="shared" si="200"/>
        <v>172800</v>
      </c>
      <c r="K1218" s="140" t="s">
        <v>117</v>
      </c>
      <c r="L1218" s="144"/>
      <c r="M1218" s="145" t="s">
        <v>1</v>
      </c>
      <c r="N1218" s="146" t="s">
        <v>34</v>
      </c>
      <c r="O1218" s="131">
        <v>0</v>
      </c>
      <c r="P1218" s="131">
        <f t="shared" si="201"/>
        <v>0</v>
      </c>
      <c r="Q1218" s="131">
        <v>0</v>
      </c>
      <c r="R1218" s="131">
        <f t="shared" si="202"/>
        <v>0</v>
      </c>
      <c r="S1218" s="131">
        <v>0</v>
      </c>
      <c r="T1218" s="132">
        <f t="shared" si="203"/>
        <v>0</v>
      </c>
      <c r="AR1218" s="133" t="s">
        <v>623</v>
      </c>
      <c r="AT1218" s="133" t="s">
        <v>2422</v>
      </c>
      <c r="AU1218" s="133" t="s">
        <v>76</v>
      </c>
      <c r="AY1218" s="13" t="s">
        <v>112</v>
      </c>
      <c r="BE1218" s="134">
        <f t="shared" si="204"/>
        <v>172800</v>
      </c>
      <c r="BF1218" s="134">
        <f t="shared" si="205"/>
        <v>0</v>
      </c>
      <c r="BG1218" s="134">
        <f t="shared" si="206"/>
        <v>0</v>
      </c>
      <c r="BH1218" s="134">
        <f t="shared" si="207"/>
        <v>0</v>
      </c>
      <c r="BI1218" s="134">
        <f t="shared" si="208"/>
        <v>0</v>
      </c>
      <c r="BJ1218" s="13" t="s">
        <v>76</v>
      </c>
      <c r="BK1218" s="134">
        <f t="shared" si="209"/>
        <v>172800</v>
      </c>
      <c r="BL1218" s="13" t="s">
        <v>623</v>
      </c>
      <c r="BM1218" s="133" t="s">
        <v>4432</v>
      </c>
    </row>
    <row r="1219" spans="2:65" s="1" customFormat="1" ht="16.5" customHeight="1">
      <c r="B1219" s="122"/>
      <c r="C1219" s="138" t="s">
        <v>4433</v>
      </c>
      <c r="D1219" s="138" t="s">
        <v>2422</v>
      </c>
      <c r="E1219" s="139" t="s">
        <v>4434</v>
      </c>
      <c r="F1219" s="140" t="s">
        <v>4435</v>
      </c>
      <c r="G1219" s="141" t="s">
        <v>133</v>
      </c>
      <c r="H1219" s="142">
        <v>10</v>
      </c>
      <c r="I1219" s="143">
        <v>3670</v>
      </c>
      <c r="J1219" s="143">
        <f t="shared" si="200"/>
        <v>36700</v>
      </c>
      <c r="K1219" s="140" t="s">
        <v>117</v>
      </c>
      <c r="L1219" s="144"/>
      <c r="M1219" s="145" t="s">
        <v>1</v>
      </c>
      <c r="N1219" s="146" t="s">
        <v>34</v>
      </c>
      <c r="O1219" s="131">
        <v>0</v>
      </c>
      <c r="P1219" s="131">
        <f t="shared" si="201"/>
        <v>0</v>
      </c>
      <c r="Q1219" s="131">
        <v>0</v>
      </c>
      <c r="R1219" s="131">
        <f t="shared" si="202"/>
        <v>0</v>
      </c>
      <c r="S1219" s="131">
        <v>0</v>
      </c>
      <c r="T1219" s="132">
        <f t="shared" si="203"/>
        <v>0</v>
      </c>
      <c r="AR1219" s="133" t="s">
        <v>623</v>
      </c>
      <c r="AT1219" s="133" t="s">
        <v>2422</v>
      </c>
      <c r="AU1219" s="133" t="s">
        <v>76</v>
      </c>
      <c r="AY1219" s="13" t="s">
        <v>112</v>
      </c>
      <c r="BE1219" s="134">
        <f t="shared" si="204"/>
        <v>36700</v>
      </c>
      <c r="BF1219" s="134">
        <f t="shared" si="205"/>
        <v>0</v>
      </c>
      <c r="BG1219" s="134">
        <f t="shared" si="206"/>
        <v>0</v>
      </c>
      <c r="BH1219" s="134">
        <f t="shared" si="207"/>
        <v>0</v>
      </c>
      <c r="BI1219" s="134">
        <f t="shared" si="208"/>
        <v>0</v>
      </c>
      <c r="BJ1219" s="13" t="s">
        <v>76</v>
      </c>
      <c r="BK1219" s="134">
        <f t="shared" si="209"/>
        <v>36700</v>
      </c>
      <c r="BL1219" s="13" t="s">
        <v>623</v>
      </c>
      <c r="BM1219" s="133" t="s">
        <v>4436</v>
      </c>
    </row>
    <row r="1220" spans="2:65" s="1" customFormat="1" ht="24.2" customHeight="1">
      <c r="B1220" s="122"/>
      <c r="C1220" s="138" t="s">
        <v>4437</v>
      </c>
      <c r="D1220" s="138" t="s">
        <v>2422</v>
      </c>
      <c r="E1220" s="139" t="s">
        <v>4438</v>
      </c>
      <c r="F1220" s="140" t="s">
        <v>4439</v>
      </c>
      <c r="G1220" s="141" t="s">
        <v>133</v>
      </c>
      <c r="H1220" s="142">
        <v>10</v>
      </c>
      <c r="I1220" s="143">
        <v>399</v>
      </c>
      <c r="J1220" s="143">
        <f t="shared" si="200"/>
        <v>3990</v>
      </c>
      <c r="K1220" s="140" t="s">
        <v>117</v>
      </c>
      <c r="L1220" s="144"/>
      <c r="M1220" s="145" t="s">
        <v>1</v>
      </c>
      <c r="N1220" s="146" t="s">
        <v>34</v>
      </c>
      <c r="O1220" s="131">
        <v>0</v>
      </c>
      <c r="P1220" s="131">
        <f t="shared" si="201"/>
        <v>0</v>
      </c>
      <c r="Q1220" s="131">
        <v>0</v>
      </c>
      <c r="R1220" s="131">
        <f t="shared" si="202"/>
        <v>0</v>
      </c>
      <c r="S1220" s="131">
        <v>0</v>
      </c>
      <c r="T1220" s="132">
        <f t="shared" si="203"/>
        <v>0</v>
      </c>
      <c r="AR1220" s="133" t="s">
        <v>623</v>
      </c>
      <c r="AT1220" s="133" t="s">
        <v>2422</v>
      </c>
      <c r="AU1220" s="133" t="s">
        <v>76</v>
      </c>
      <c r="AY1220" s="13" t="s">
        <v>112</v>
      </c>
      <c r="BE1220" s="134">
        <f t="shared" si="204"/>
        <v>3990</v>
      </c>
      <c r="BF1220" s="134">
        <f t="shared" si="205"/>
        <v>0</v>
      </c>
      <c r="BG1220" s="134">
        <f t="shared" si="206"/>
        <v>0</v>
      </c>
      <c r="BH1220" s="134">
        <f t="shared" si="207"/>
        <v>0</v>
      </c>
      <c r="BI1220" s="134">
        <f t="shared" si="208"/>
        <v>0</v>
      </c>
      <c r="BJ1220" s="13" t="s">
        <v>76</v>
      </c>
      <c r="BK1220" s="134">
        <f t="shared" si="209"/>
        <v>3990</v>
      </c>
      <c r="BL1220" s="13" t="s">
        <v>623</v>
      </c>
      <c r="BM1220" s="133" t="s">
        <v>4440</v>
      </c>
    </row>
    <row r="1221" spans="2:65" s="1" customFormat="1" ht="21.75" customHeight="1">
      <c r="B1221" s="122"/>
      <c r="C1221" s="138" t="s">
        <v>4441</v>
      </c>
      <c r="D1221" s="138" t="s">
        <v>2422</v>
      </c>
      <c r="E1221" s="139" t="s">
        <v>4442</v>
      </c>
      <c r="F1221" s="140" t="s">
        <v>4443</v>
      </c>
      <c r="G1221" s="141" t="s">
        <v>133</v>
      </c>
      <c r="H1221" s="142">
        <v>10</v>
      </c>
      <c r="I1221" s="143">
        <v>5960</v>
      </c>
      <c r="J1221" s="143">
        <f t="shared" si="200"/>
        <v>59600</v>
      </c>
      <c r="K1221" s="140" t="s">
        <v>117</v>
      </c>
      <c r="L1221" s="144"/>
      <c r="M1221" s="145" t="s">
        <v>1</v>
      </c>
      <c r="N1221" s="146" t="s">
        <v>34</v>
      </c>
      <c r="O1221" s="131">
        <v>0</v>
      </c>
      <c r="P1221" s="131">
        <f t="shared" si="201"/>
        <v>0</v>
      </c>
      <c r="Q1221" s="131">
        <v>0</v>
      </c>
      <c r="R1221" s="131">
        <f t="shared" si="202"/>
        <v>0</v>
      </c>
      <c r="S1221" s="131">
        <v>0</v>
      </c>
      <c r="T1221" s="132">
        <f t="shared" si="203"/>
        <v>0</v>
      </c>
      <c r="AR1221" s="133" t="s">
        <v>623</v>
      </c>
      <c r="AT1221" s="133" t="s">
        <v>2422</v>
      </c>
      <c r="AU1221" s="133" t="s">
        <v>76</v>
      </c>
      <c r="AY1221" s="13" t="s">
        <v>112</v>
      </c>
      <c r="BE1221" s="134">
        <f t="shared" si="204"/>
        <v>59600</v>
      </c>
      <c r="BF1221" s="134">
        <f t="shared" si="205"/>
        <v>0</v>
      </c>
      <c r="BG1221" s="134">
        <f t="shared" si="206"/>
        <v>0</v>
      </c>
      <c r="BH1221" s="134">
        <f t="shared" si="207"/>
        <v>0</v>
      </c>
      <c r="BI1221" s="134">
        <f t="shared" si="208"/>
        <v>0</v>
      </c>
      <c r="BJ1221" s="13" t="s">
        <v>76</v>
      </c>
      <c r="BK1221" s="134">
        <f t="shared" si="209"/>
        <v>59600</v>
      </c>
      <c r="BL1221" s="13" t="s">
        <v>623</v>
      </c>
      <c r="BM1221" s="133" t="s">
        <v>4444</v>
      </c>
    </row>
    <row r="1222" spans="2:65" s="1" customFormat="1" ht="24.2" customHeight="1">
      <c r="B1222" s="122"/>
      <c r="C1222" s="138" t="s">
        <v>4445</v>
      </c>
      <c r="D1222" s="138" t="s">
        <v>2422</v>
      </c>
      <c r="E1222" s="139" t="s">
        <v>4446</v>
      </c>
      <c r="F1222" s="140" t="s">
        <v>4447</v>
      </c>
      <c r="G1222" s="141" t="s">
        <v>133</v>
      </c>
      <c r="H1222" s="142">
        <v>2</v>
      </c>
      <c r="I1222" s="143">
        <v>4210</v>
      </c>
      <c r="J1222" s="143">
        <f t="shared" si="200"/>
        <v>8420</v>
      </c>
      <c r="K1222" s="140" t="s">
        <v>117</v>
      </c>
      <c r="L1222" s="144"/>
      <c r="M1222" s="145" t="s">
        <v>1</v>
      </c>
      <c r="N1222" s="146" t="s">
        <v>34</v>
      </c>
      <c r="O1222" s="131">
        <v>0</v>
      </c>
      <c r="P1222" s="131">
        <f t="shared" si="201"/>
        <v>0</v>
      </c>
      <c r="Q1222" s="131">
        <v>0</v>
      </c>
      <c r="R1222" s="131">
        <f t="shared" si="202"/>
        <v>0</v>
      </c>
      <c r="S1222" s="131">
        <v>0</v>
      </c>
      <c r="T1222" s="132">
        <f t="shared" si="203"/>
        <v>0</v>
      </c>
      <c r="AR1222" s="133" t="s">
        <v>623</v>
      </c>
      <c r="AT1222" s="133" t="s">
        <v>2422</v>
      </c>
      <c r="AU1222" s="133" t="s">
        <v>76</v>
      </c>
      <c r="AY1222" s="13" t="s">
        <v>112</v>
      </c>
      <c r="BE1222" s="134">
        <f t="shared" si="204"/>
        <v>8420</v>
      </c>
      <c r="BF1222" s="134">
        <f t="shared" si="205"/>
        <v>0</v>
      </c>
      <c r="BG1222" s="134">
        <f t="shared" si="206"/>
        <v>0</v>
      </c>
      <c r="BH1222" s="134">
        <f t="shared" si="207"/>
        <v>0</v>
      </c>
      <c r="BI1222" s="134">
        <f t="shared" si="208"/>
        <v>0</v>
      </c>
      <c r="BJ1222" s="13" t="s">
        <v>76</v>
      </c>
      <c r="BK1222" s="134">
        <f t="shared" si="209"/>
        <v>8420</v>
      </c>
      <c r="BL1222" s="13" t="s">
        <v>623</v>
      </c>
      <c r="BM1222" s="133" t="s">
        <v>4448</v>
      </c>
    </row>
    <row r="1223" spans="2:65" s="1" customFormat="1" ht="24.2" customHeight="1">
      <c r="B1223" s="122"/>
      <c r="C1223" s="138" t="s">
        <v>4449</v>
      </c>
      <c r="D1223" s="138" t="s">
        <v>2422</v>
      </c>
      <c r="E1223" s="139" t="s">
        <v>4450</v>
      </c>
      <c r="F1223" s="140" t="s">
        <v>4451</v>
      </c>
      <c r="G1223" s="141" t="s">
        <v>133</v>
      </c>
      <c r="H1223" s="142">
        <v>2</v>
      </c>
      <c r="I1223" s="143">
        <v>22600</v>
      </c>
      <c r="J1223" s="143">
        <f t="shared" si="200"/>
        <v>45200</v>
      </c>
      <c r="K1223" s="140" t="s">
        <v>117</v>
      </c>
      <c r="L1223" s="144"/>
      <c r="M1223" s="145" t="s">
        <v>1</v>
      </c>
      <c r="N1223" s="146" t="s">
        <v>34</v>
      </c>
      <c r="O1223" s="131">
        <v>0</v>
      </c>
      <c r="P1223" s="131">
        <f t="shared" si="201"/>
        <v>0</v>
      </c>
      <c r="Q1223" s="131">
        <v>0</v>
      </c>
      <c r="R1223" s="131">
        <f t="shared" si="202"/>
        <v>0</v>
      </c>
      <c r="S1223" s="131">
        <v>0</v>
      </c>
      <c r="T1223" s="132">
        <f t="shared" si="203"/>
        <v>0</v>
      </c>
      <c r="AR1223" s="133" t="s">
        <v>623</v>
      </c>
      <c r="AT1223" s="133" t="s">
        <v>2422</v>
      </c>
      <c r="AU1223" s="133" t="s">
        <v>76</v>
      </c>
      <c r="AY1223" s="13" t="s">
        <v>112</v>
      </c>
      <c r="BE1223" s="134">
        <f t="shared" si="204"/>
        <v>45200</v>
      </c>
      <c r="BF1223" s="134">
        <f t="shared" si="205"/>
        <v>0</v>
      </c>
      <c r="BG1223" s="134">
        <f t="shared" si="206"/>
        <v>0</v>
      </c>
      <c r="BH1223" s="134">
        <f t="shared" si="207"/>
        <v>0</v>
      </c>
      <c r="BI1223" s="134">
        <f t="shared" si="208"/>
        <v>0</v>
      </c>
      <c r="BJ1223" s="13" t="s">
        <v>76</v>
      </c>
      <c r="BK1223" s="134">
        <f t="shared" si="209"/>
        <v>45200</v>
      </c>
      <c r="BL1223" s="13" t="s">
        <v>623</v>
      </c>
      <c r="BM1223" s="133" t="s">
        <v>4452</v>
      </c>
    </row>
    <row r="1224" spans="2:65" s="1" customFormat="1" ht="21.75" customHeight="1">
      <c r="B1224" s="122"/>
      <c r="C1224" s="138" t="s">
        <v>4453</v>
      </c>
      <c r="D1224" s="138" t="s">
        <v>2422</v>
      </c>
      <c r="E1224" s="139" t="s">
        <v>4454</v>
      </c>
      <c r="F1224" s="140" t="s">
        <v>4455</v>
      </c>
      <c r="G1224" s="141" t="s">
        <v>133</v>
      </c>
      <c r="H1224" s="142">
        <v>2</v>
      </c>
      <c r="I1224" s="143">
        <v>20000</v>
      </c>
      <c r="J1224" s="143">
        <f t="shared" si="200"/>
        <v>40000</v>
      </c>
      <c r="K1224" s="140" t="s">
        <v>117</v>
      </c>
      <c r="L1224" s="144"/>
      <c r="M1224" s="145" t="s">
        <v>1</v>
      </c>
      <c r="N1224" s="146" t="s">
        <v>34</v>
      </c>
      <c r="O1224" s="131">
        <v>0</v>
      </c>
      <c r="P1224" s="131">
        <f t="shared" si="201"/>
        <v>0</v>
      </c>
      <c r="Q1224" s="131">
        <v>0</v>
      </c>
      <c r="R1224" s="131">
        <f t="shared" si="202"/>
        <v>0</v>
      </c>
      <c r="S1224" s="131">
        <v>0</v>
      </c>
      <c r="T1224" s="132">
        <f t="shared" si="203"/>
        <v>0</v>
      </c>
      <c r="AR1224" s="133" t="s">
        <v>623</v>
      </c>
      <c r="AT1224" s="133" t="s">
        <v>2422</v>
      </c>
      <c r="AU1224" s="133" t="s">
        <v>76</v>
      </c>
      <c r="AY1224" s="13" t="s">
        <v>112</v>
      </c>
      <c r="BE1224" s="134">
        <f t="shared" si="204"/>
        <v>40000</v>
      </c>
      <c r="BF1224" s="134">
        <f t="shared" si="205"/>
        <v>0</v>
      </c>
      <c r="BG1224" s="134">
        <f t="shared" si="206"/>
        <v>0</v>
      </c>
      <c r="BH1224" s="134">
        <f t="shared" si="207"/>
        <v>0</v>
      </c>
      <c r="BI1224" s="134">
        <f t="shared" si="208"/>
        <v>0</v>
      </c>
      <c r="BJ1224" s="13" t="s">
        <v>76</v>
      </c>
      <c r="BK1224" s="134">
        <f t="shared" si="209"/>
        <v>40000</v>
      </c>
      <c r="BL1224" s="13" t="s">
        <v>623</v>
      </c>
      <c r="BM1224" s="133" t="s">
        <v>4456</v>
      </c>
    </row>
    <row r="1225" spans="2:65" s="1" customFormat="1" ht="24.2" customHeight="1">
      <c r="B1225" s="122"/>
      <c r="C1225" s="138" t="s">
        <v>4457</v>
      </c>
      <c r="D1225" s="138" t="s">
        <v>2422</v>
      </c>
      <c r="E1225" s="139" t="s">
        <v>4458</v>
      </c>
      <c r="F1225" s="140" t="s">
        <v>4459</v>
      </c>
      <c r="G1225" s="141" t="s">
        <v>133</v>
      </c>
      <c r="H1225" s="142">
        <v>2</v>
      </c>
      <c r="I1225" s="143">
        <v>24700</v>
      </c>
      <c r="J1225" s="143">
        <f t="shared" si="200"/>
        <v>49400</v>
      </c>
      <c r="K1225" s="140" t="s">
        <v>117</v>
      </c>
      <c r="L1225" s="144"/>
      <c r="M1225" s="145" t="s">
        <v>1</v>
      </c>
      <c r="N1225" s="146" t="s">
        <v>34</v>
      </c>
      <c r="O1225" s="131">
        <v>0</v>
      </c>
      <c r="P1225" s="131">
        <f t="shared" si="201"/>
        <v>0</v>
      </c>
      <c r="Q1225" s="131">
        <v>0</v>
      </c>
      <c r="R1225" s="131">
        <f t="shared" si="202"/>
        <v>0</v>
      </c>
      <c r="S1225" s="131">
        <v>0</v>
      </c>
      <c r="T1225" s="132">
        <f t="shared" si="203"/>
        <v>0</v>
      </c>
      <c r="AR1225" s="133" t="s">
        <v>623</v>
      </c>
      <c r="AT1225" s="133" t="s">
        <v>2422</v>
      </c>
      <c r="AU1225" s="133" t="s">
        <v>76</v>
      </c>
      <c r="AY1225" s="13" t="s">
        <v>112</v>
      </c>
      <c r="BE1225" s="134">
        <f t="shared" si="204"/>
        <v>49400</v>
      </c>
      <c r="BF1225" s="134">
        <f t="shared" si="205"/>
        <v>0</v>
      </c>
      <c r="BG1225" s="134">
        <f t="shared" si="206"/>
        <v>0</v>
      </c>
      <c r="BH1225" s="134">
        <f t="shared" si="207"/>
        <v>0</v>
      </c>
      <c r="BI1225" s="134">
        <f t="shared" si="208"/>
        <v>0</v>
      </c>
      <c r="BJ1225" s="13" t="s">
        <v>76</v>
      </c>
      <c r="BK1225" s="134">
        <f t="shared" si="209"/>
        <v>49400</v>
      </c>
      <c r="BL1225" s="13" t="s">
        <v>623</v>
      </c>
      <c r="BM1225" s="133" t="s">
        <v>4460</v>
      </c>
    </row>
    <row r="1226" spans="2:65" s="1" customFormat="1" ht="16.5" customHeight="1">
      <c r="B1226" s="122"/>
      <c r="C1226" s="138" t="s">
        <v>4461</v>
      </c>
      <c r="D1226" s="138" t="s">
        <v>2422</v>
      </c>
      <c r="E1226" s="139" t="s">
        <v>4462</v>
      </c>
      <c r="F1226" s="140" t="s">
        <v>4463</v>
      </c>
      <c r="G1226" s="141" t="s">
        <v>133</v>
      </c>
      <c r="H1226" s="142">
        <v>2</v>
      </c>
      <c r="I1226" s="143">
        <v>23600</v>
      </c>
      <c r="J1226" s="143">
        <f t="shared" si="200"/>
        <v>47200</v>
      </c>
      <c r="K1226" s="140" t="s">
        <v>117</v>
      </c>
      <c r="L1226" s="144"/>
      <c r="M1226" s="145" t="s">
        <v>1</v>
      </c>
      <c r="N1226" s="146" t="s">
        <v>34</v>
      </c>
      <c r="O1226" s="131">
        <v>0</v>
      </c>
      <c r="P1226" s="131">
        <f t="shared" si="201"/>
        <v>0</v>
      </c>
      <c r="Q1226" s="131">
        <v>0</v>
      </c>
      <c r="R1226" s="131">
        <f t="shared" si="202"/>
        <v>0</v>
      </c>
      <c r="S1226" s="131">
        <v>0</v>
      </c>
      <c r="T1226" s="132">
        <f t="shared" si="203"/>
        <v>0</v>
      </c>
      <c r="AR1226" s="133" t="s">
        <v>623</v>
      </c>
      <c r="AT1226" s="133" t="s">
        <v>2422</v>
      </c>
      <c r="AU1226" s="133" t="s">
        <v>76</v>
      </c>
      <c r="AY1226" s="13" t="s">
        <v>112</v>
      </c>
      <c r="BE1226" s="134">
        <f t="shared" si="204"/>
        <v>47200</v>
      </c>
      <c r="BF1226" s="134">
        <f t="shared" si="205"/>
        <v>0</v>
      </c>
      <c r="BG1226" s="134">
        <f t="shared" si="206"/>
        <v>0</v>
      </c>
      <c r="BH1226" s="134">
        <f t="shared" si="207"/>
        <v>0</v>
      </c>
      <c r="BI1226" s="134">
        <f t="shared" si="208"/>
        <v>0</v>
      </c>
      <c r="BJ1226" s="13" t="s">
        <v>76</v>
      </c>
      <c r="BK1226" s="134">
        <f t="shared" si="209"/>
        <v>47200</v>
      </c>
      <c r="BL1226" s="13" t="s">
        <v>623</v>
      </c>
      <c r="BM1226" s="133" t="s">
        <v>4464</v>
      </c>
    </row>
    <row r="1227" spans="2:65" s="1" customFormat="1" ht="24.2" customHeight="1">
      <c r="B1227" s="122"/>
      <c r="C1227" s="138" t="s">
        <v>4465</v>
      </c>
      <c r="D1227" s="138" t="s">
        <v>2422</v>
      </c>
      <c r="E1227" s="139" t="s">
        <v>4466</v>
      </c>
      <c r="F1227" s="140" t="s">
        <v>4467</v>
      </c>
      <c r="G1227" s="141" t="s">
        <v>133</v>
      </c>
      <c r="H1227" s="142">
        <v>2</v>
      </c>
      <c r="I1227" s="143">
        <v>26400</v>
      </c>
      <c r="J1227" s="143">
        <f t="shared" si="200"/>
        <v>52800</v>
      </c>
      <c r="K1227" s="140" t="s">
        <v>117</v>
      </c>
      <c r="L1227" s="144"/>
      <c r="M1227" s="145" t="s">
        <v>1</v>
      </c>
      <c r="N1227" s="146" t="s">
        <v>34</v>
      </c>
      <c r="O1227" s="131">
        <v>0</v>
      </c>
      <c r="P1227" s="131">
        <f t="shared" si="201"/>
        <v>0</v>
      </c>
      <c r="Q1227" s="131">
        <v>0</v>
      </c>
      <c r="R1227" s="131">
        <f t="shared" si="202"/>
        <v>0</v>
      </c>
      <c r="S1227" s="131">
        <v>0</v>
      </c>
      <c r="T1227" s="132">
        <f t="shared" si="203"/>
        <v>0</v>
      </c>
      <c r="AR1227" s="133" t="s">
        <v>623</v>
      </c>
      <c r="AT1227" s="133" t="s">
        <v>2422</v>
      </c>
      <c r="AU1227" s="133" t="s">
        <v>76</v>
      </c>
      <c r="AY1227" s="13" t="s">
        <v>112</v>
      </c>
      <c r="BE1227" s="134">
        <f t="shared" si="204"/>
        <v>52800</v>
      </c>
      <c r="BF1227" s="134">
        <f t="shared" si="205"/>
        <v>0</v>
      </c>
      <c r="BG1227" s="134">
        <f t="shared" si="206"/>
        <v>0</v>
      </c>
      <c r="BH1227" s="134">
        <f t="shared" si="207"/>
        <v>0</v>
      </c>
      <c r="BI1227" s="134">
        <f t="shared" si="208"/>
        <v>0</v>
      </c>
      <c r="BJ1227" s="13" t="s">
        <v>76</v>
      </c>
      <c r="BK1227" s="134">
        <f t="shared" si="209"/>
        <v>52800</v>
      </c>
      <c r="BL1227" s="13" t="s">
        <v>623</v>
      </c>
      <c r="BM1227" s="133" t="s">
        <v>4468</v>
      </c>
    </row>
    <row r="1228" spans="2:65" s="1" customFormat="1" ht="16.5" customHeight="1">
      <c r="B1228" s="122"/>
      <c r="C1228" s="138" t="s">
        <v>4469</v>
      </c>
      <c r="D1228" s="138" t="s">
        <v>2422</v>
      </c>
      <c r="E1228" s="139" t="s">
        <v>4470</v>
      </c>
      <c r="F1228" s="140" t="s">
        <v>4471</v>
      </c>
      <c r="G1228" s="141" t="s">
        <v>133</v>
      </c>
      <c r="H1228" s="142">
        <v>10</v>
      </c>
      <c r="I1228" s="143">
        <v>32400</v>
      </c>
      <c r="J1228" s="143">
        <f t="shared" si="200"/>
        <v>324000</v>
      </c>
      <c r="K1228" s="140" t="s">
        <v>117</v>
      </c>
      <c r="L1228" s="144"/>
      <c r="M1228" s="145" t="s">
        <v>1</v>
      </c>
      <c r="N1228" s="146" t="s">
        <v>34</v>
      </c>
      <c r="O1228" s="131">
        <v>0</v>
      </c>
      <c r="P1228" s="131">
        <f t="shared" si="201"/>
        <v>0</v>
      </c>
      <c r="Q1228" s="131">
        <v>0</v>
      </c>
      <c r="R1228" s="131">
        <f t="shared" si="202"/>
        <v>0</v>
      </c>
      <c r="S1228" s="131">
        <v>0</v>
      </c>
      <c r="T1228" s="132">
        <f t="shared" si="203"/>
        <v>0</v>
      </c>
      <c r="AR1228" s="133" t="s">
        <v>623</v>
      </c>
      <c r="AT1228" s="133" t="s">
        <v>2422</v>
      </c>
      <c r="AU1228" s="133" t="s">
        <v>76</v>
      </c>
      <c r="AY1228" s="13" t="s">
        <v>112</v>
      </c>
      <c r="BE1228" s="134">
        <f t="shared" si="204"/>
        <v>324000</v>
      </c>
      <c r="BF1228" s="134">
        <f t="shared" si="205"/>
        <v>0</v>
      </c>
      <c r="BG1228" s="134">
        <f t="shared" si="206"/>
        <v>0</v>
      </c>
      <c r="BH1228" s="134">
        <f t="shared" si="207"/>
        <v>0</v>
      </c>
      <c r="BI1228" s="134">
        <f t="shared" si="208"/>
        <v>0</v>
      </c>
      <c r="BJ1228" s="13" t="s">
        <v>76</v>
      </c>
      <c r="BK1228" s="134">
        <f t="shared" si="209"/>
        <v>324000</v>
      </c>
      <c r="BL1228" s="13" t="s">
        <v>623</v>
      </c>
      <c r="BM1228" s="133" t="s">
        <v>4472</v>
      </c>
    </row>
    <row r="1229" spans="2:65" s="1" customFormat="1" ht="21.75" customHeight="1">
      <c r="B1229" s="122"/>
      <c r="C1229" s="138" t="s">
        <v>4473</v>
      </c>
      <c r="D1229" s="138" t="s">
        <v>2422</v>
      </c>
      <c r="E1229" s="139" t="s">
        <v>4474</v>
      </c>
      <c r="F1229" s="140" t="s">
        <v>4475</v>
      </c>
      <c r="G1229" s="141" t="s">
        <v>133</v>
      </c>
      <c r="H1229" s="142">
        <v>10</v>
      </c>
      <c r="I1229" s="143">
        <v>36600</v>
      </c>
      <c r="J1229" s="143">
        <f t="shared" si="200"/>
        <v>366000</v>
      </c>
      <c r="K1229" s="140" t="s">
        <v>117</v>
      </c>
      <c r="L1229" s="144"/>
      <c r="M1229" s="145" t="s">
        <v>1</v>
      </c>
      <c r="N1229" s="146" t="s">
        <v>34</v>
      </c>
      <c r="O1229" s="131">
        <v>0</v>
      </c>
      <c r="P1229" s="131">
        <f t="shared" si="201"/>
        <v>0</v>
      </c>
      <c r="Q1229" s="131">
        <v>0</v>
      </c>
      <c r="R1229" s="131">
        <f t="shared" si="202"/>
        <v>0</v>
      </c>
      <c r="S1229" s="131">
        <v>0</v>
      </c>
      <c r="T1229" s="132">
        <f t="shared" si="203"/>
        <v>0</v>
      </c>
      <c r="AR1229" s="133" t="s">
        <v>623</v>
      </c>
      <c r="AT1229" s="133" t="s">
        <v>2422</v>
      </c>
      <c r="AU1229" s="133" t="s">
        <v>76</v>
      </c>
      <c r="AY1229" s="13" t="s">
        <v>112</v>
      </c>
      <c r="BE1229" s="134">
        <f t="shared" si="204"/>
        <v>366000</v>
      </c>
      <c r="BF1229" s="134">
        <f t="shared" si="205"/>
        <v>0</v>
      </c>
      <c r="BG1229" s="134">
        <f t="shared" si="206"/>
        <v>0</v>
      </c>
      <c r="BH1229" s="134">
        <f t="shared" si="207"/>
        <v>0</v>
      </c>
      <c r="BI1229" s="134">
        <f t="shared" si="208"/>
        <v>0</v>
      </c>
      <c r="BJ1229" s="13" t="s">
        <v>76</v>
      </c>
      <c r="BK1229" s="134">
        <f t="shared" si="209"/>
        <v>366000</v>
      </c>
      <c r="BL1229" s="13" t="s">
        <v>623</v>
      </c>
      <c r="BM1229" s="133" t="s">
        <v>4476</v>
      </c>
    </row>
    <row r="1230" spans="2:65" s="1" customFormat="1" ht="21.75" customHeight="1">
      <c r="B1230" s="122"/>
      <c r="C1230" s="138" t="s">
        <v>4477</v>
      </c>
      <c r="D1230" s="138" t="s">
        <v>2422</v>
      </c>
      <c r="E1230" s="139" t="s">
        <v>4478</v>
      </c>
      <c r="F1230" s="140" t="s">
        <v>4479</v>
      </c>
      <c r="G1230" s="141" t="s">
        <v>133</v>
      </c>
      <c r="H1230" s="142">
        <v>4</v>
      </c>
      <c r="I1230" s="143">
        <v>25100</v>
      </c>
      <c r="J1230" s="143">
        <f t="shared" si="200"/>
        <v>100400</v>
      </c>
      <c r="K1230" s="140" t="s">
        <v>117</v>
      </c>
      <c r="L1230" s="144"/>
      <c r="M1230" s="145" t="s">
        <v>1</v>
      </c>
      <c r="N1230" s="146" t="s">
        <v>34</v>
      </c>
      <c r="O1230" s="131">
        <v>0</v>
      </c>
      <c r="P1230" s="131">
        <f t="shared" si="201"/>
        <v>0</v>
      </c>
      <c r="Q1230" s="131">
        <v>0</v>
      </c>
      <c r="R1230" s="131">
        <f t="shared" si="202"/>
        <v>0</v>
      </c>
      <c r="S1230" s="131">
        <v>0</v>
      </c>
      <c r="T1230" s="132">
        <f t="shared" si="203"/>
        <v>0</v>
      </c>
      <c r="AR1230" s="133" t="s">
        <v>623</v>
      </c>
      <c r="AT1230" s="133" t="s">
        <v>2422</v>
      </c>
      <c r="AU1230" s="133" t="s">
        <v>76</v>
      </c>
      <c r="AY1230" s="13" t="s">
        <v>112</v>
      </c>
      <c r="BE1230" s="134">
        <f t="shared" si="204"/>
        <v>100400</v>
      </c>
      <c r="BF1230" s="134">
        <f t="shared" si="205"/>
        <v>0</v>
      </c>
      <c r="BG1230" s="134">
        <f t="shared" si="206"/>
        <v>0</v>
      </c>
      <c r="BH1230" s="134">
        <f t="shared" si="207"/>
        <v>0</v>
      </c>
      <c r="BI1230" s="134">
        <f t="shared" si="208"/>
        <v>0</v>
      </c>
      <c r="BJ1230" s="13" t="s">
        <v>76</v>
      </c>
      <c r="BK1230" s="134">
        <f t="shared" si="209"/>
        <v>100400</v>
      </c>
      <c r="BL1230" s="13" t="s">
        <v>623</v>
      </c>
      <c r="BM1230" s="133" t="s">
        <v>4480</v>
      </c>
    </row>
    <row r="1231" spans="2:65" s="1" customFormat="1" ht="16.5" customHeight="1">
      <c r="B1231" s="122"/>
      <c r="C1231" s="138" t="s">
        <v>4481</v>
      </c>
      <c r="D1231" s="138" t="s">
        <v>2422</v>
      </c>
      <c r="E1231" s="139" t="s">
        <v>4482</v>
      </c>
      <c r="F1231" s="140" t="s">
        <v>4483</v>
      </c>
      <c r="G1231" s="141" t="s">
        <v>133</v>
      </c>
      <c r="H1231" s="142">
        <v>4</v>
      </c>
      <c r="I1231" s="143">
        <v>10800</v>
      </c>
      <c r="J1231" s="143">
        <f t="shared" si="200"/>
        <v>43200</v>
      </c>
      <c r="K1231" s="140" t="s">
        <v>117</v>
      </c>
      <c r="L1231" s="144"/>
      <c r="M1231" s="145" t="s">
        <v>1</v>
      </c>
      <c r="N1231" s="146" t="s">
        <v>34</v>
      </c>
      <c r="O1231" s="131">
        <v>0</v>
      </c>
      <c r="P1231" s="131">
        <f t="shared" si="201"/>
        <v>0</v>
      </c>
      <c r="Q1231" s="131">
        <v>0</v>
      </c>
      <c r="R1231" s="131">
        <f t="shared" si="202"/>
        <v>0</v>
      </c>
      <c r="S1231" s="131">
        <v>0</v>
      </c>
      <c r="T1231" s="132">
        <f t="shared" si="203"/>
        <v>0</v>
      </c>
      <c r="AR1231" s="133" t="s">
        <v>623</v>
      </c>
      <c r="AT1231" s="133" t="s">
        <v>2422</v>
      </c>
      <c r="AU1231" s="133" t="s">
        <v>76</v>
      </c>
      <c r="AY1231" s="13" t="s">
        <v>112</v>
      </c>
      <c r="BE1231" s="134">
        <f t="shared" si="204"/>
        <v>43200</v>
      </c>
      <c r="BF1231" s="134">
        <f t="shared" si="205"/>
        <v>0</v>
      </c>
      <c r="BG1231" s="134">
        <f t="shared" si="206"/>
        <v>0</v>
      </c>
      <c r="BH1231" s="134">
        <f t="shared" si="207"/>
        <v>0</v>
      </c>
      <c r="BI1231" s="134">
        <f t="shared" si="208"/>
        <v>0</v>
      </c>
      <c r="BJ1231" s="13" t="s">
        <v>76</v>
      </c>
      <c r="BK1231" s="134">
        <f t="shared" si="209"/>
        <v>43200</v>
      </c>
      <c r="BL1231" s="13" t="s">
        <v>623</v>
      </c>
      <c r="BM1231" s="133" t="s">
        <v>4484</v>
      </c>
    </row>
    <row r="1232" spans="2:65" s="1" customFormat="1" ht="16.5" customHeight="1">
      <c r="B1232" s="122"/>
      <c r="C1232" s="138" t="s">
        <v>4485</v>
      </c>
      <c r="D1232" s="138" t="s">
        <v>2422</v>
      </c>
      <c r="E1232" s="139" t="s">
        <v>4486</v>
      </c>
      <c r="F1232" s="140" t="s">
        <v>4487</v>
      </c>
      <c r="G1232" s="141" t="s">
        <v>133</v>
      </c>
      <c r="H1232" s="142">
        <v>2</v>
      </c>
      <c r="I1232" s="143">
        <v>1940</v>
      </c>
      <c r="J1232" s="143">
        <f t="shared" si="200"/>
        <v>3880</v>
      </c>
      <c r="K1232" s="140" t="s">
        <v>117</v>
      </c>
      <c r="L1232" s="144"/>
      <c r="M1232" s="145" t="s">
        <v>1</v>
      </c>
      <c r="N1232" s="146" t="s">
        <v>34</v>
      </c>
      <c r="O1232" s="131">
        <v>0</v>
      </c>
      <c r="P1232" s="131">
        <f t="shared" si="201"/>
        <v>0</v>
      </c>
      <c r="Q1232" s="131">
        <v>0</v>
      </c>
      <c r="R1232" s="131">
        <f t="shared" si="202"/>
        <v>0</v>
      </c>
      <c r="S1232" s="131">
        <v>0</v>
      </c>
      <c r="T1232" s="132">
        <f t="shared" si="203"/>
        <v>0</v>
      </c>
      <c r="AR1232" s="133" t="s">
        <v>623</v>
      </c>
      <c r="AT1232" s="133" t="s">
        <v>2422</v>
      </c>
      <c r="AU1232" s="133" t="s">
        <v>76</v>
      </c>
      <c r="AY1232" s="13" t="s">
        <v>112</v>
      </c>
      <c r="BE1232" s="134">
        <f t="shared" si="204"/>
        <v>3880</v>
      </c>
      <c r="BF1232" s="134">
        <f t="shared" si="205"/>
        <v>0</v>
      </c>
      <c r="BG1232" s="134">
        <f t="shared" si="206"/>
        <v>0</v>
      </c>
      <c r="BH1232" s="134">
        <f t="shared" si="207"/>
        <v>0</v>
      </c>
      <c r="BI1232" s="134">
        <f t="shared" si="208"/>
        <v>0</v>
      </c>
      <c r="BJ1232" s="13" t="s">
        <v>76</v>
      </c>
      <c r="BK1232" s="134">
        <f t="shared" si="209"/>
        <v>3880</v>
      </c>
      <c r="BL1232" s="13" t="s">
        <v>623</v>
      </c>
      <c r="BM1232" s="133" t="s">
        <v>4488</v>
      </c>
    </row>
    <row r="1233" spans="2:65" s="1" customFormat="1" ht="24.2" customHeight="1">
      <c r="B1233" s="122"/>
      <c r="C1233" s="138" t="s">
        <v>4489</v>
      </c>
      <c r="D1233" s="138" t="s">
        <v>2422</v>
      </c>
      <c r="E1233" s="139" t="s">
        <v>4490</v>
      </c>
      <c r="F1233" s="140" t="s">
        <v>4491</v>
      </c>
      <c r="G1233" s="141" t="s">
        <v>133</v>
      </c>
      <c r="H1233" s="142">
        <v>250</v>
      </c>
      <c r="I1233" s="143">
        <v>552</v>
      </c>
      <c r="J1233" s="143">
        <f t="shared" si="200"/>
        <v>138000</v>
      </c>
      <c r="K1233" s="140" t="s">
        <v>117</v>
      </c>
      <c r="L1233" s="144"/>
      <c r="M1233" s="145" t="s">
        <v>1</v>
      </c>
      <c r="N1233" s="146" t="s">
        <v>34</v>
      </c>
      <c r="O1233" s="131">
        <v>0</v>
      </c>
      <c r="P1233" s="131">
        <f t="shared" si="201"/>
        <v>0</v>
      </c>
      <c r="Q1233" s="131">
        <v>0</v>
      </c>
      <c r="R1233" s="131">
        <f t="shared" si="202"/>
        <v>0</v>
      </c>
      <c r="S1233" s="131">
        <v>0</v>
      </c>
      <c r="T1233" s="132">
        <f t="shared" si="203"/>
        <v>0</v>
      </c>
      <c r="AR1233" s="133" t="s">
        <v>623</v>
      </c>
      <c r="AT1233" s="133" t="s">
        <v>2422</v>
      </c>
      <c r="AU1233" s="133" t="s">
        <v>76</v>
      </c>
      <c r="AY1233" s="13" t="s">
        <v>112</v>
      </c>
      <c r="BE1233" s="134">
        <f t="shared" si="204"/>
        <v>138000</v>
      </c>
      <c r="BF1233" s="134">
        <f t="shared" si="205"/>
        <v>0</v>
      </c>
      <c r="BG1233" s="134">
        <f t="shared" si="206"/>
        <v>0</v>
      </c>
      <c r="BH1233" s="134">
        <f t="shared" si="207"/>
        <v>0</v>
      </c>
      <c r="BI1233" s="134">
        <f t="shared" si="208"/>
        <v>0</v>
      </c>
      <c r="BJ1233" s="13" t="s">
        <v>76</v>
      </c>
      <c r="BK1233" s="134">
        <f t="shared" si="209"/>
        <v>138000</v>
      </c>
      <c r="BL1233" s="13" t="s">
        <v>623</v>
      </c>
      <c r="BM1233" s="133" t="s">
        <v>4492</v>
      </c>
    </row>
    <row r="1234" spans="2:65" s="1" customFormat="1" ht="16.5" customHeight="1">
      <c r="B1234" s="122"/>
      <c r="C1234" s="138" t="s">
        <v>4493</v>
      </c>
      <c r="D1234" s="138" t="s">
        <v>2422</v>
      </c>
      <c r="E1234" s="139" t="s">
        <v>4494</v>
      </c>
      <c r="F1234" s="140" t="s">
        <v>4495</v>
      </c>
      <c r="G1234" s="141" t="s">
        <v>133</v>
      </c>
      <c r="H1234" s="142">
        <v>30</v>
      </c>
      <c r="I1234" s="143">
        <v>8390</v>
      </c>
      <c r="J1234" s="143">
        <f t="shared" si="200"/>
        <v>251700</v>
      </c>
      <c r="K1234" s="140" t="s">
        <v>117</v>
      </c>
      <c r="L1234" s="144"/>
      <c r="M1234" s="145" t="s">
        <v>1</v>
      </c>
      <c r="N1234" s="146" t="s">
        <v>34</v>
      </c>
      <c r="O1234" s="131">
        <v>0</v>
      </c>
      <c r="P1234" s="131">
        <f t="shared" si="201"/>
        <v>0</v>
      </c>
      <c r="Q1234" s="131">
        <v>0</v>
      </c>
      <c r="R1234" s="131">
        <f t="shared" si="202"/>
        <v>0</v>
      </c>
      <c r="S1234" s="131">
        <v>0</v>
      </c>
      <c r="T1234" s="132">
        <f t="shared" si="203"/>
        <v>0</v>
      </c>
      <c r="AR1234" s="133" t="s">
        <v>623</v>
      </c>
      <c r="AT1234" s="133" t="s">
        <v>2422</v>
      </c>
      <c r="AU1234" s="133" t="s">
        <v>76</v>
      </c>
      <c r="AY1234" s="13" t="s">
        <v>112</v>
      </c>
      <c r="BE1234" s="134">
        <f t="shared" si="204"/>
        <v>251700</v>
      </c>
      <c r="BF1234" s="134">
        <f t="shared" si="205"/>
        <v>0</v>
      </c>
      <c r="BG1234" s="134">
        <f t="shared" si="206"/>
        <v>0</v>
      </c>
      <c r="BH1234" s="134">
        <f t="shared" si="207"/>
        <v>0</v>
      </c>
      <c r="BI1234" s="134">
        <f t="shared" si="208"/>
        <v>0</v>
      </c>
      <c r="BJ1234" s="13" t="s">
        <v>76</v>
      </c>
      <c r="BK1234" s="134">
        <f t="shared" si="209"/>
        <v>251700</v>
      </c>
      <c r="BL1234" s="13" t="s">
        <v>623</v>
      </c>
      <c r="BM1234" s="133" t="s">
        <v>4496</v>
      </c>
    </row>
    <row r="1235" spans="2:65" s="1" customFormat="1" ht="24.2" customHeight="1">
      <c r="B1235" s="122"/>
      <c r="C1235" s="138" t="s">
        <v>4497</v>
      </c>
      <c r="D1235" s="138" t="s">
        <v>2422</v>
      </c>
      <c r="E1235" s="139" t="s">
        <v>4498</v>
      </c>
      <c r="F1235" s="140" t="s">
        <v>4499</v>
      </c>
      <c r="G1235" s="141" t="s">
        <v>133</v>
      </c>
      <c r="H1235" s="142">
        <v>20</v>
      </c>
      <c r="I1235" s="143">
        <v>7900</v>
      </c>
      <c r="J1235" s="143">
        <f t="shared" si="200"/>
        <v>158000</v>
      </c>
      <c r="K1235" s="140" t="s">
        <v>117</v>
      </c>
      <c r="L1235" s="144"/>
      <c r="M1235" s="145" t="s">
        <v>1</v>
      </c>
      <c r="N1235" s="146" t="s">
        <v>34</v>
      </c>
      <c r="O1235" s="131">
        <v>0</v>
      </c>
      <c r="P1235" s="131">
        <f t="shared" si="201"/>
        <v>0</v>
      </c>
      <c r="Q1235" s="131">
        <v>0</v>
      </c>
      <c r="R1235" s="131">
        <f t="shared" si="202"/>
        <v>0</v>
      </c>
      <c r="S1235" s="131">
        <v>0</v>
      </c>
      <c r="T1235" s="132">
        <f t="shared" si="203"/>
        <v>0</v>
      </c>
      <c r="AR1235" s="133" t="s">
        <v>623</v>
      </c>
      <c r="AT1235" s="133" t="s">
        <v>2422</v>
      </c>
      <c r="AU1235" s="133" t="s">
        <v>76</v>
      </c>
      <c r="AY1235" s="13" t="s">
        <v>112</v>
      </c>
      <c r="BE1235" s="134">
        <f t="shared" si="204"/>
        <v>158000</v>
      </c>
      <c r="BF1235" s="134">
        <f t="shared" si="205"/>
        <v>0</v>
      </c>
      <c r="BG1235" s="134">
        <f t="shared" si="206"/>
        <v>0</v>
      </c>
      <c r="BH1235" s="134">
        <f t="shared" si="207"/>
        <v>0</v>
      </c>
      <c r="BI1235" s="134">
        <f t="shared" si="208"/>
        <v>0</v>
      </c>
      <c r="BJ1235" s="13" t="s">
        <v>76</v>
      </c>
      <c r="BK1235" s="134">
        <f t="shared" si="209"/>
        <v>158000</v>
      </c>
      <c r="BL1235" s="13" t="s">
        <v>623</v>
      </c>
      <c r="BM1235" s="133" t="s">
        <v>4500</v>
      </c>
    </row>
    <row r="1236" spans="2:65" s="1" customFormat="1" ht="16.5" customHeight="1">
      <c r="B1236" s="122"/>
      <c r="C1236" s="138" t="s">
        <v>4501</v>
      </c>
      <c r="D1236" s="138" t="s">
        <v>2422</v>
      </c>
      <c r="E1236" s="139" t="s">
        <v>4502</v>
      </c>
      <c r="F1236" s="140" t="s">
        <v>4503</v>
      </c>
      <c r="G1236" s="141" t="s">
        <v>133</v>
      </c>
      <c r="H1236" s="142">
        <v>2</v>
      </c>
      <c r="I1236" s="143">
        <v>9950</v>
      </c>
      <c r="J1236" s="143">
        <f t="shared" si="200"/>
        <v>19900</v>
      </c>
      <c r="K1236" s="140" t="s">
        <v>117</v>
      </c>
      <c r="L1236" s="144"/>
      <c r="M1236" s="145" t="s">
        <v>1</v>
      </c>
      <c r="N1236" s="146" t="s">
        <v>34</v>
      </c>
      <c r="O1236" s="131">
        <v>0</v>
      </c>
      <c r="P1236" s="131">
        <f t="shared" si="201"/>
        <v>0</v>
      </c>
      <c r="Q1236" s="131">
        <v>0</v>
      </c>
      <c r="R1236" s="131">
        <f t="shared" si="202"/>
        <v>0</v>
      </c>
      <c r="S1236" s="131">
        <v>0</v>
      </c>
      <c r="T1236" s="132">
        <f t="shared" si="203"/>
        <v>0</v>
      </c>
      <c r="AR1236" s="133" t="s">
        <v>623</v>
      </c>
      <c r="AT1236" s="133" t="s">
        <v>2422</v>
      </c>
      <c r="AU1236" s="133" t="s">
        <v>76</v>
      </c>
      <c r="AY1236" s="13" t="s">
        <v>112</v>
      </c>
      <c r="BE1236" s="134">
        <f t="shared" si="204"/>
        <v>19900</v>
      </c>
      <c r="BF1236" s="134">
        <f t="shared" si="205"/>
        <v>0</v>
      </c>
      <c r="BG1236" s="134">
        <f t="shared" si="206"/>
        <v>0</v>
      </c>
      <c r="BH1236" s="134">
        <f t="shared" si="207"/>
        <v>0</v>
      </c>
      <c r="BI1236" s="134">
        <f t="shared" si="208"/>
        <v>0</v>
      </c>
      <c r="BJ1236" s="13" t="s">
        <v>76</v>
      </c>
      <c r="BK1236" s="134">
        <f t="shared" si="209"/>
        <v>19900</v>
      </c>
      <c r="BL1236" s="13" t="s">
        <v>623</v>
      </c>
      <c r="BM1236" s="133" t="s">
        <v>4504</v>
      </c>
    </row>
    <row r="1237" spans="2:65" s="1" customFormat="1" ht="16.5" customHeight="1">
      <c r="B1237" s="122"/>
      <c r="C1237" s="138" t="s">
        <v>4505</v>
      </c>
      <c r="D1237" s="138" t="s">
        <v>2422</v>
      </c>
      <c r="E1237" s="139" t="s">
        <v>4506</v>
      </c>
      <c r="F1237" s="140" t="s">
        <v>4507</v>
      </c>
      <c r="G1237" s="141" t="s">
        <v>133</v>
      </c>
      <c r="H1237" s="142">
        <v>14</v>
      </c>
      <c r="I1237" s="143">
        <v>3760</v>
      </c>
      <c r="J1237" s="143">
        <f t="shared" si="200"/>
        <v>52640</v>
      </c>
      <c r="K1237" s="140" t="s">
        <v>117</v>
      </c>
      <c r="L1237" s="144"/>
      <c r="M1237" s="145" t="s">
        <v>1</v>
      </c>
      <c r="N1237" s="146" t="s">
        <v>34</v>
      </c>
      <c r="O1237" s="131">
        <v>0</v>
      </c>
      <c r="P1237" s="131">
        <f t="shared" si="201"/>
        <v>0</v>
      </c>
      <c r="Q1237" s="131">
        <v>0</v>
      </c>
      <c r="R1237" s="131">
        <f t="shared" si="202"/>
        <v>0</v>
      </c>
      <c r="S1237" s="131">
        <v>0</v>
      </c>
      <c r="T1237" s="132">
        <f t="shared" si="203"/>
        <v>0</v>
      </c>
      <c r="AR1237" s="133" t="s">
        <v>623</v>
      </c>
      <c r="AT1237" s="133" t="s">
        <v>2422</v>
      </c>
      <c r="AU1237" s="133" t="s">
        <v>76</v>
      </c>
      <c r="AY1237" s="13" t="s">
        <v>112</v>
      </c>
      <c r="BE1237" s="134">
        <f t="shared" si="204"/>
        <v>52640</v>
      </c>
      <c r="BF1237" s="134">
        <f t="shared" si="205"/>
        <v>0</v>
      </c>
      <c r="BG1237" s="134">
        <f t="shared" si="206"/>
        <v>0</v>
      </c>
      <c r="BH1237" s="134">
        <f t="shared" si="207"/>
        <v>0</v>
      </c>
      <c r="BI1237" s="134">
        <f t="shared" si="208"/>
        <v>0</v>
      </c>
      <c r="BJ1237" s="13" t="s">
        <v>76</v>
      </c>
      <c r="BK1237" s="134">
        <f t="shared" si="209"/>
        <v>52640</v>
      </c>
      <c r="BL1237" s="13" t="s">
        <v>623</v>
      </c>
      <c r="BM1237" s="133" t="s">
        <v>4508</v>
      </c>
    </row>
    <row r="1238" spans="2:65" s="1" customFormat="1" ht="24.2" customHeight="1">
      <c r="B1238" s="122"/>
      <c r="C1238" s="138" t="s">
        <v>4509</v>
      </c>
      <c r="D1238" s="138" t="s">
        <v>2422</v>
      </c>
      <c r="E1238" s="139" t="s">
        <v>4510</v>
      </c>
      <c r="F1238" s="140" t="s">
        <v>4511</v>
      </c>
      <c r="G1238" s="141" t="s">
        <v>133</v>
      </c>
      <c r="H1238" s="142">
        <v>10</v>
      </c>
      <c r="I1238" s="143">
        <v>127000</v>
      </c>
      <c r="J1238" s="143">
        <f t="shared" si="200"/>
        <v>1270000</v>
      </c>
      <c r="K1238" s="140" t="s">
        <v>117</v>
      </c>
      <c r="L1238" s="144"/>
      <c r="M1238" s="145" t="s">
        <v>1</v>
      </c>
      <c r="N1238" s="146" t="s">
        <v>34</v>
      </c>
      <c r="O1238" s="131">
        <v>0</v>
      </c>
      <c r="P1238" s="131">
        <f t="shared" si="201"/>
        <v>0</v>
      </c>
      <c r="Q1238" s="131">
        <v>0</v>
      </c>
      <c r="R1238" s="131">
        <f t="shared" si="202"/>
        <v>0</v>
      </c>
      <c r="S1238" s="131">
        <v>0</v>
      </c>
      <c r="T1238" s="132">
        <f t="shared" si="203"/>
        <v>0</v>
      </c>
      <c r="AR1238" s="133" t="s">
        <v>623</v>
      </c>
      <c r="AT1238" s="133" t="s">
        <v>2422</v>
      </c>
      <c r="AU1238" s="133" t="s">
        <v>76</v>
      </c>
      <c r="AY1238" s="13" t="s">
        <v>112</v>
      </c>
      <c r="BE1238" s="134">
        <f t="shared" si="204"/>
        <v>1270000</v>
      </c>
      <c r="BF1238" s="134">
        <f t="shared" si="205"/>
        <v>0</v>
      </c>
      <c r="BG1238" s="134">
        <f t="shared" si="206"/>
        <v>0</v>
      </c>
      <c r="BH1238" s="134">
        <f t="shared" si="207"/>
        <v>0</v>
      </c>
      <c r="BI1238" s="134">
        <f t="shared" si="208"/>
        <v>0</v>
      </c>
      <c r="BJ1238" s="13" t="s">
        <v>76</v>
      </c>
      <c r="BK1238" s="134">
        <f t="shared" si="209"/>
        <v>1270000</v>
      </c>
      <c r="BL1238" s="13" t="s">
        <v>623</v>
      </c>
      <c r="BM1238" s="133" t="s">
        <v>4512</v>
      </c>
    </row>
    <row r="1239" spans="2:65" s="1" customFormat="1" ht="24.2" customHeight="1">
      <c r="B1239" s="122"/>
      <c r="C1239" s="138" t="s">
        <v>4513</v>
      </c>
      <c r="D1239" s="138" t="s">
        <v>2422</v>
      </c>
      <c r="E1239" s="139" t="s">
        <v>4514</v>
      </c>
      <c r="F1239" s="140" t="s">
        <v>4515</v>
      </c>
      <c r="G1239" s="141" t="s">
        <v>133</v>
      </c>
      <c r="H1239" s="142">
        <v>10</v>
      </c>
      <c r="I1239" s="143">
        <v>11900</v>
      </c>
      <c r="J1239" s="143">
        <f t="shared" si="200"/>
        <v>119000</v>
      </c>
      <c r="K1239" s="140" t="s">
        <v>117</v>
      </c>
      <c r="L1239" s="144"/>
      <c r="M1239" s="145" t="s">
        <v>1</v>
      </c>
      <c r="N1239" s="146" t="s">
        <v>34</v>
      </c>
      <c r="O1239" s="131">
        <v>0</v>
      </c>
      <c r="P1239" s="131">
        <f t="shared" si="201"/>
        <v>0</v>
      </c>
      <c r="Q1239" s="131">
        <v>0</v>
      </c>
      <c r="R1239" s="131">
        <f t="shared" si="202"/>
        <v>0</v>
      </c>
      <c r="S1239" s="131">
        <v>0</v>
      </c>
      <c r="T1239" s="132">
        <f t="shared" si="203"/>
        <v>0</v>
      </c>
      <c r="AR1239" s="133" t="s">
        <v>623</v>
      </c>
      <c r="AT1239" s="133" t="s">
        <v>2422</v>
      </c>
      <c r="AU1239" s="133" t="s">
        <v>76</v>
      </c>
      <c r="AY1239" s="13" t="s">
        <v>112</v>
      </c>
      <c r="BE1239" s="134">
        <f t="shared" si="204"/>
        <v>119000</v>
      </c>
      <c r="BF1239" s="134">
        <f t="shared" si="205"/>
        <v>0</v>
      </c>
      <c r="BG1239" s="134">
        <f t="shared" si="206"/>
        <v>0</v>
      </c>
      <c r="BH1239" s="134">
        <f t="shared" si="207"/>
        <v>0</v>
      </c>
      <c r="BI1239" s="134">
        <f t="shared" si="208"/>
        <v>0</v>
      </c>
      <c r="BJ1239" s="13" t="s">
        <v>76</v>
      </c>
      <c r="BK1239" s="134">
        <f t="shared" si="209"/>
        <v>119000</v>
      </c>
      <c r="BL1239" s="13" t="s">
        <v>623</v>
      </c>
      <c r="BM1239" s="133" t="s">
        <v>4516</v>
      </c>
    </row>
    <row r="1240" spans="2:65" s="1" customFormat="1" ht="24.2" customHeight="1">
      <c r="B1240" s="122"/>
      <c r="C1240" s="138" t="s">
        <v>4517</v>
      </c>
      <c r="D1240" s="138" t="s">
        <v>2422</v>
      </c>
      <c r="E1240" s="139" t="s">
        <v>4518</v>
      </c>
      <c r="F1240" s="140" t="s">
        <v>4519</v>
      </c>
      <c r="G1240" s="141" t="s">
        <v>133</v>
      </c>
      <c r="H1240" s="142">
        <v>10</v>
      </c>
      <c r="I1240" s="143">
        <v>31500</v>
      </c>
      <c r="J1240" s="143">
        <f t="shared" si="200"/>
        <v>315000</v>
      </c>
      <c r="K1240" s="140" t="s">
        <v>117</v>
      </c>
      <c r="L1240" s="144"/>
      <c r="M1240" s="145" t="s">
        <v>1</v>
      </c>
      <c r="N1240" s="146" t="s">
        <v>34</v>
      </c>
      <c r="O1240" s="131">
        <v>0</v>
      </c>
      <c r="P1240" s="131">
        <f t="shared" si="201"/>
        <v>0</v>
      </c>
      <c r="Q1240" s="131">
        <v>0</v>
      </c>
      <c r="R1240" s="131">
        <f t="shared" si="202"/>
        <v>0</v>
      </c>
      <c r="S1240" s="131">
        <v>0</v>
      </c>
      <c r="T1240" s="132">
        <f t="shared" si="203"/>
        <v>0</v>
      </c>
      <c r="AR1240" s="133" t="s">
        <v>623</v>
      </c>
      <c r="AT1240" s="133" t="s">
        <v>2422</v>
      </c>
      <c r="AU1240" s="133" t="s">
        <v>76</v>
      </c>
      <c r="AY1240" s="13" t="s">
        <v>112</v>
      </c>
      <c r="BE1240" s="134">
        <f t="shared" si="204"/>
        <v>315000</v>
      </c>
      <c r="BF1240" s="134">
        <f t="shared" si="205"/>
        <v>0</v>
      </c>
      <c r="BG1240" s="134">
        <f t="shared" si="206"/>
        <v>0</v>
      </c>
      <c r="BH1240" s="134">
        <f t="shared" si="207"/>
        <v>0</v>
      </c>
      <c r="BI1240" s="134">
        <f t="shared" si="208"/>
        <v>0</v>
      </c>
      <c r="BJ1240" s="13" t="s">
        <v>76</v>
      </c>
      <c r="BK1240" s="134">
        <f t="shared" si="209"/>
        <v>315000</v>
      </c>
      <c r="BL1240" s="13" t="s">
        <v>623</v>
      </c>
      <c r="BM1240" s="133" t="s">
        <v>4520</v>
      </c>
    </row>
    <row r="1241" spans="2:65" s="1" customFormat="1" ht="33" customHeight="1">
      <c r="B1241" s="122"/>
      <c r="C1241" s="138" t="s">
        <v>4521</v>
      </c>
      <c r="D1241" s="138" t="s">
        <v>2422</v>
      </c>
      <c r="E1241" s="139" t="s">
        <v>4522</v>
      </c>
      <c r="F1241" s="140" t="s">
        <v>4523</v>
      </c>
      <c r="G1241" s="141" t="s">
        <v>133</v>
      </c>
      <c r="H1241" s="142">
        <v>20</v>
      </c>
      <c r="I1241" s="143">
        <v>18000</v>
      </c>
      <c r="J1241" s="143">
        <f t="shared" si="200"/>
        <v>360000</v>
      </c>
      <c r="K1241" s="140" t="s">
        <v>117</v>
      </c>
      <c r="L1241" s="144"/>
      <c r="M1241" s="145" t="s">
        <v>1</v>
      </c>
      <c r="N1241" s="146" t="s">
        <v>34</v>
      </c>
      <c r="O1241" s="131">
        <v>0</v>
      </c>
      <c r="P1241" s="131">
        <f t="shared" si="201"/>
        <v>0</v>
      </c>
      <c r="Q1241" s="131">
        <v>0</v>
      </c>
      <c r="R1241" s="131">
        <f t="shared" si="202"/>
        <v>0</v>
      </c>
      <c r="S1241" s="131">
        <v>0</v>
      </c>
      <c r="T1241" s="132">
        <f t="shared" si="203"/>
        <v>0</v>
      </c>
      <c r="AR1241" s="133" t="s">
        <v>623</v>
      </c>
      <c r="AT1241" s="133" t="s">
        <v>2422</v>
      </c>
      <c r="AU1241" s="133" t="s">
        <v>76</v>
      </c>
      <c r="AY1241" s="13" t="s">
        <v>112</v>
      </c>
      <c r="BE1241" s="134">
        <f t="shared" si="204"/>
        <v>360000</v>
      </c>
      <c r="BF1241" s="134">
        <f t="shared" si="205"/>
        <v>0</v>
      </c>
      <c r="BG1241" s="134">
        <f t="shared" si="206"/>
        <v>0</v>
      </c>
      <c r="BH1241" s="134">
        <f t="shared" si="207"/>
        <v>0</v>
      </c>
      <c r="BI1241" s="134">
        <f t="shared" si="208"/>
        <v>0</v>
      </c>
      <c r="BJ1241" s="13" t="s">
        <v>76</v>
      </c>
      <c r="BK1241" s="134">
        <f t="shared" si="209"/>
        <v>360000</v>
      </c>
      <c r="BL1241" s="13" t="s">
        <v>623</v>
      </c>
      <c r="BM1241" s="133" t="s">
        <v>4524</v>
      </c>
    </row>
    <row r="1242" spans="2:65" s="1" customFormat="1" ht="24.2" customHeight="1">
      <c r="B1242" s="122"/>
      <c r="C1242" s="138" t="s">
        <v>4525</v>
      </c>
      <c r="D1242" s="138" t="s">
        <v>2422</v>
      </c>
      <c r="E1242" s="139" t="s">
        <v>4526</v>
      </c>
      <c r="F1242" s="140" t="s">
        <v>4527</v>
      </c>
      <c r="G1242" s="141" t="s">
        <v>133</v>
      </c>
      <c r="H1242" s="142">
        <v>4</v>
      </c>
      <c r="I1242" s="143">
        <v>28600</v>
      </c>
      <c r="J1242" s="143">
        <f t="shared" si="200"/>
        <v>114400</v>
      </c>
      <c r="K1242" s="140" t="s">
        <v>117</v>
      </c>
      <c r="L1242" s="144"/>
      <c r="M1242" s="145" t="s">
        <v>1</v>
      </c>
      <c r="N1242" s="146" t="s">
        <v>34</v>
      </c>
      <c r="O1242" s="131">
        <v>0</v>
      </c>
      <c r="P1242" s="131">
        <f t="shared" si="201"/>
        <v>0</v>
      </c>
      <c r="Q1242" s="131">
        <v>0</v>
      </c>
      <c r="R1242" s="131">
        <f t="shared" si="202"/>
        <v>0</v>
      </c>
      <c r="S1242" s="131">
        <v>0</v>
      </c>
      <c r="T1242" s="132">
        <f t="shared" si="203"/>
        <v>0</v>
      </c>
      <c r="AR1242" s="133" t="s">
        <v>623</v>
      </c>
      <c r="AT1242" s="133" t="s">
        <v>2422</v>
      </c>
      <c r="AU1242" s="133" t="s">
        <v>76</v>
      </c>
      <c r="AY1242" s="13" t="s">
        <v>112</v>
      </c>
      <c r="BE1242" s="134">
        <f t="shared" si="204"/>
        <v>114400</v>
      </c>
      <c r="BF1242" s="134">
        <f t="shared" si="205"/>
        <v>0</v>
      </c>
      <c r="BG1242" s="134">
        <f t="shared" si="206"/>
        <v>0</v>
      </c>
      <c r="BH1242" s="134">
        <f t="shared" si="207"/>
        <v>0</v>
      </c>
      <c r="BI1242" s="134">
        <f t="shared" si="208"/>
        <v>0</v>
      </c>
      <c r="BJ1242" s="13" t="s">
        <v>76</v>
      </c>
      <c r="BK1242" s="134">
        <f t="shared" si="209"/>
        <v>114400</v>
      </c>
      <c r="BL1242" s="13" t="s">
        <v>623</v>
      </c>
      <c r="BM1242" s="133" t="s">
        <v>4528</v>
      </c>
    </row>
    <row r="1243" spans="2:65" s="1" customFormat="1" ht="24.2" customHeight="1">
      <c r="B1243" s="122"/>
      <c r="C1243" s="138" t="s">
        <v>4529</v>
      </c>
      <c r="D1243" s="138" t="s">
        <v>2422</v>
      </c>
      <c r="E1243" s="139" t="s">
        <v>4530</v>
      </c>
      <c r="F1243" s="140" t="s">
        <v>4531</v>
      </c>
      <c r="G1243" s="141" t="s">
        <v>133</v>
      </c>
      <c r="H1243" s="142">
        <v>2</v>
      </c>
      <c r="I1243" s="143">
        <v>24300</v>
      </c>
      <c r="J1243" s="143">
        <f t="shared" si="200"/>
        <v>48600</v>
      </c>
      <c r="K1243" s="140" t="s">
        <v>117</v>
      </c>
      <c r="L1243" s="144"/>
      <c r="M1243" s="145" t="s">
        <v>1</v>
      </c>
      <c r="N1243" s="146" t="s">
        <v>34</v>
      </c>
      <c r="O1243" s="131">
        <v>0</v>
      </c>
      <c r="P1243" s="131">
        <f t="shared" si="201"/>
        <v>0</v>
      </c>
      <c r="Q1243" s="131">
        <v>0</v>
      </c>
      <c r="R1243" s="131">
        <f t="shared" si="202"/>
        <v>0</v>
      </c>
      <c r="S1243" s="131">
        <v>0</v>
      </c>
      <c r="T1243" s="132">
        <f t="shared" si="203"/>
        <v>0</v>
      </c>
      <c r="AR1243" s="133" t="s">
        <v>623</v>
      </c>
      <c r="AT1243" s="133" t="s">
        <v>2422</v>
      </c>
      <c r="AU1243" s="133" t="s">
        <v>76</v>
      </c>
      <c r="AY1243" s="13" t="s">
        <v>112</v>
      </c>
      <c r="BE1243" s="134">
        <f t="shared" si="204"/>
        <v>48600</v>
      </c>
      <c r="BF1243" s="134">
        <f t="shared" si="205"/>
        <v>0</v>
      </c>
      <c r="BG1243" s="134">
        <f t="shared" si="206"/>
        <v>0</v>
      </c>
      <c r="BH1243" s="134">
        <f t="shared" si="207"/>
        <v>0</v>
      </c>
      <c r="BI1243" s="134">
        <f t="shared" si="208"/>
        <v>0</v>
      </c>
      <c r="BJ1243" s="13" t="s">
        <v>76</v>
      </c>
      <c r="BK1243" s="134">
        <f t="shared" si="209"/>
        <v>48600</v>
      </c>
      <c r="BL1243" s="13" t="s">
        <v>623</v>
      </c>
      <c r="BM1243" s="133" t="s">
        <v>4532</v>
      </c>
    </row>
    <row r="1244" spans="2:65" s="1" customFormat="1" ht="24.2" customHeight="1">
      <c r="B1244" s="122"/>
      <c r="C1244" s="138" t="s">
        <v>4533</v>
      </c>
      <c r="D1244" s="138" t="s">
        <v>2422</v>
      </c>
      <c r="E1244" s="139" t="s">
        <v>4534</v>
      </c>
      <c r="F1244" s="140" t="s">
        <v>4535</v>
      </c>
      <c r="G1244" s="141" t="s">
        <v>133</v>
      </c>
      <c r="H1244" s="142">
        <v>2</v>
      </c>
      <c r="I1244" s="143">
        <v>36800</v>
      </c>
      <c r="J1244" s="143">
        <f t="shared" si="200"/>
        <v>73600</v>
      </c>
      <c r="K1244" s="140" t="s">
        <v>117</v>
      </c>
      <c r="L1244" s="144"/>
      <c r="M1244" s="145" t="s">
        <v>1</v>
      </c>
      <c r="N1244" s="146" t="s">
        <v>34</v>
      </c>
      <c r="O1244" s="131">
        <v>0</v>
      </c>
      <c r="P1244" s="131">
        <f t="shared" si="201"/>
        <v>0</v>
      </c>
      <c r="Q1244" s="131">
        <v>0</v>
      </c>
      <c r="R1244" s="131">
        <f t="shared" si="202"/>
        <v>0</v>
      </c>
      <c r="S1244" s="131">
        <v>0</v>
      </c>
      <c r="T1244" s="132">
        <f t="shared" si="203"/>
        <v>0</v>
      </c>
      <c r="AR1244" s="133" t="s">
        <v>623</v>
      </c>
      <c r="AT1244" s="133" t="s">
        <v>2422</v>
      </c>
      <c r="AU1244" s="133" t="s">
        <v>76</v>
      </c>
      <c r="AY1244" s="13" t="s">
        <v>112</v>
      </c>
      <c r="BE1244" s="134">
        <f t="shared" si="204"/>
        <v>73600</v>
      </c>
      <c r="BF1244" s="134">
        <f t="shared" si="205"/>
        <v>0</v>
      </c>
      <c r="BG1244" s="134">
        <f t="shared" si="206"/>
        <v>0</v>
      </c>
      <c r="BH1244" s="134">
        <f t="shared" si="207"/>
        <v>0</v>
      </c>
      <c r="BI1244" s="134">
        <f t="shared" si="208"/>
        <v>0</v>
      </c>
      <c r="BJ1244" s="13" t="s">
        <v>76</v>
      </c>
      <c r="BK1244" s="134">
        <f t="shared" si="209"/>
        <v>73600</v>
      </c>
      <c r="BL1244" s="13" t="s">
        <v>623</v>
      </c>
      <c r="BM1244" s="133" t="s">
        <v>4536</v>
      </c>
    </row>
    <row r="1245" spans="2:65" s="1" customFormat="1" ht="33" customHeight="1">
      <c r="B1245" s="122"/>
      <c r="C1245" s="138" t="s">
        <v>4537</v>
      </c>
      <c r="D1245" s="138" t="s">
        <v>2422</v>
      </c>
      <c r="E1245" s="139" t="s">
        <v>4538</v>
      </c>
      <c r="F1245" s="140" t="s">
        <v>4539</v>
      </c>
      <c r="G1245" s="141" t="s">
        <v>133</v>
      </c>
      <c r="H1245" s="142">
        <v>2</v>
      </c>
      <c r="I1245" s="143">
        <v>2470</v>
      </c>
      <c r="J1245" s="143">
        <f t="shared" si="200"/>
        <v>4940</v>
      </c>
      <c r="K1245" s="140" t="s">
        <v>117</v>
      </c>
      <c r="L1245" s="144"/>
      <c r="M1245" s="145" t="s">
        <v>1</v>
      </c>
      <c r="N1245" s="146" t="s">
        <v>34</v>
      </c>
      <c r="O1245" s="131">
        <v>0</v>
      </c>
      <c r="P1245" s="131">
        <f t="shared" si="201"/>
        <v>0</v>
      </c>
      <c r="Q1245" s="131">
        <v>0</v>
      </c>
      <c r="R1245" s="131">
        <f t="shared" si="202"/>
        <v>0</v>
      </c>
      <c r="S1245" s="131">
        <v>0</v>
      </c>
      <c r="T1245" s="132">
        <f t="shared" si="203"/>
        <v>0</v>
      </c>
      <c r="AR1245" s="133" t="s">
        <v>623</v>
      </c>
      <c r="AT1245" s="133" t="s">
        <v>2422</v>
      </c>
      <c r="AU1245" s="133" t="s">
        <v>76</v>
      </c>
      <c r="AY1245" s="13" t="s">
        <v>112</v>
      </c>
      <c r="BE1245" s="134">
        <f t="shared" si="204"/>
        <v>4940</v>
      </c>
      <c r="BF1245" s="134">
        <f t="shared" si="205"/>
        <v>0</v>
      </c>
      <c r="BG1245" s="134">
        <f t="shared" si="206"/>
        <v>0</v>
      </c>
      <c r="BH1245" s="134">
        <f t="shared" si="207"/>
        <v>0</v>
      </c>
      <c r="BI1245" s="134">
        <f t="shared" si="208"/>
        <v>0</v>
      </c>
      <c r="BJ1245" s="13" t="s">
        <v>76</v>
      </c>
      <c r="BK1245" s="134">
        <f t="shared" si="209"/>
        <v>4940</v>
      </c>
      <c r="BL1245" s="13" t="s">
        <v>623</v>
      </c>
      <c r="BM1245" s="133" t="s">
        <v>4540</v>
      </c>
    </row>
    <row r="1246" spans="2:65" s="1" customFormat="1" ht="16.5" customHeight="1">
      <c r="B1246" s="122"/>
      <c r="C1246" s="138" t="s">
        <v>4541</v>
      </c>
      <c r="D1246" s="138" t="s">
        <v>2422</v>
      </c>
      <c r="E1246" s="139" t="s">
        <v>4542</v>
      </c>
      <c r="F1246" s="140" t="s">
        <v>4543</v>
      </c>
      <c r="G1246" s="141" t="s">
        <v>133</v>
      </c>
      <c r="H1246" s="142">
        <v>4</v>
      </c>
      <c r="I1246" s="143">
        <v>1690</v>
      </c>
      <c r="J1246" s="143">
        <f t="shared" si="200"/>
        <v>6760</v>
      </c>
      <c r="K1246" s="140" t="s">
        <v>117</v>
      </c>
      <c r="L1246" s="144"/>
      <c r="M1246" s="145" t="s">
        <v>1</v>
      </c>
      <c r="N1246" s="146" t="s">
        <v>34</v>
      </c>
      <c r="O1246" s="131">
        <v>0</v>
      </c>
      <c r="P1246" s="131">
        <f t="shared" si="201"/>
        <v>0</v>
      </c>
      <c r="Q1246" s="131">
        <v>0</v>
      </c>
      <c r="R1246" s="131">
        <f t="shared" si="202"/>
        <v>0</v>
      </c>
      <c r="S1246" s="131">
        <v>0</v>
      </c>
      <c r="T1246" s="132">
        <f t="shared" si="203"/>
        <v>0</v>
      </c>
      <c r="AR1246" s="133" t="s">
        <v>623</v>
      </c>
      <c r="AT1246" s="133" t="s">
        <v>2422</v>
      </c>
      <c r="AU1246" s="133" t="s">
        <v>76</v>
      </c>
      <c r="AY1246" s="13" t="s">
        <v>112</v>
      </c>
      <c r="BE1246" s="134">
        <f t="shared" si="204"/>
        <v>6760</v>
      </c>
      <c r="BF1246" s="134">
        <f t="shared" si="205"/>
        <v>0</v>
      </c>
      <c r="BG1246" s="134">
        <f t="shared" si="206"/>
        <v>0</v>
      </c>
      <c r="BH1246" s="134">
        <f t="shared" si="207"/>
        <v>0</v>
      </c>
      <c r="BI1246" s="134">
        <f t="shared" si="208"/>
        <v>0</v>
      </c>
      <c r="BJ1246" s="13" t="s">
        <v>76</v>
      </c>
      <c r="BK1246" s="134">
        <f t="shared" si="209"/>
        <v>6760</v>
      </c>
      <c r="BL1246" s="13" t="s">
        <v>623</v>
      </c>
      <c r="BM1246" s="133" t="s">
        <v>4544</v>
      </c>
    </row>
    <row r="1247" spans="2:65" s="1" customFormat="1" ht="16.5" customHeight="1">
      <c r="B1247" s="122"/>
      <c r="C1247" s="138" t="s">
        <v>4545</v>
      </c>
      <c r="D1247" s="138" t="s">
        <v>2422</v>
      </c>
      <c r="E1247" s="139" t="s">
        <v>4546</v>
      </c>
      <c r="F1247" s="140" t="s">
        <v>4547</v>
      </c>
      <c r="G1247" s="141" t="s">
        <v>133</v>
      </c>
      <c r="H1247" s="142">
        <v>14</v>
      </c>
      <c r="I1247" s="143">
        <v>5840</v>
      </c>
      <c r="J1247" s="143">
        <f t="shared" ref="J1247:J1310" si="210">ROUND(I1247*H1247,2)</f>
        <v>81760</v>
      </c>
      <c r="K1247" s="140" t="s">
        <v>117</v>
      </c>
      <c r="L1247" s="144"/>
      <c r="M1247" s="145" t="s">
        <v>1</v>
      </c>
      <c r="N1247" s="146" t="s">
        <v>34</v>
      </c>
      <c r="O1247" s="131">
        <v>0</v>
      </c>
      <c r="P1247" s="131">
        <f t="shared" ref="P1247:P1310" si="211">O1247*H1247</f>
        <v>0</v>
      </c>
      <c r="Q1247" s="131">
        <v>0</v>
      </c>
      <c r="R1247" s="131">
        <f t="shared" ref="R1247:R1310" si="212">Q1247*H1247</f>
        <v>0</v>
      </c>
      <c r="S1247" s="131">
        <v>0</v>
      </c>
      <c r="T1247" s="132">
        <f t="shared" ref="T1247:T1310" si="213">S1247*H1247</f>
        <v>0</v>
      </c>
      <c r="AR1247" s="133" t="s">
        <v>623</v>
      </c>
      <c r="AT1247" s="133" t="s">
        <v>2422</v>
      </c>
      <c r="AU1247" s="133" t="s">
        <v>76</v>
      </c>
      <c r="AY1247" s="13" t="s">
        <v>112</v>
      </c>
      <c r="BE1247" s="134">
        <f t="shared" ref="BE1247:BE1310" si="214">IF(N1247="základní",J1247,0)</f>
        <v>81760</v>
      </c>
      <c r="BF1247" s="134">
        <f t="shared" ref="BF1247:BF1310" si="215">IF(N1247="snížená",J1247,0)</f>
        <v>0</v>
      </c>
      <c r="BG1247" s="134">
        <f t="shared" ref="BG1247:BG1310" si="216">IF(N1247="zákl. přenesená",J1247,0)</f>
        <v>0</v>
      </c>
      <c r="BH1247" s="134">
        <f t="shared" ref="BH1247:BH1310" si="217">IF(N1247="sníž. přenesená",J1247,0)</f>
        <v>0</v>
      </c>
      <c r="BI1247" s="134">
        <f t="shared" ref="BI1247:BI1310" si="218">IF(N1247="nulová",J1247,0)</f>
        <v>0</v>
      </c>
      <c r="BJ1247" s="13" t="s">
        <v>76</v>
      </c>
      <c r="BK1247" s="134">
        <f t="shared" ref="BK1247:BK1310" si="219">ROUND(I1247*H1247,2)</f>
        <v>81760</v>
      </c>
      <c r="BL1247" s="13" t="s">
        <v>623</v>
      </c>
      <c r="BM1247" s="133" t="s">
        <v>4548</v>
      </c>
    </row>
    <row r="1248" spans="2:65" s="1" customFormat="1" ht="24.2" customHeight="1">
      <c r="B1248" s="122"/>
      <c r="C1248" s="138" t="s">
        <v>4549</v>
      </c>
      <c r="D1248" s="138" t="s">
        <v>2422</v>
      </c>
      <c r="E1248" s="139" t="s">
        <v>4550</v>
      </c>
      <c r="F1248" s="140" t="s">
        <v>4551</v>
      </c>
      <c r="G1248" s="141" t="s">
        <v>133</v>
      </c>
      <c r="H1248" s="142">
        <v>20</v>
      </c>
      <c r="I1248" s="143">
        <v>10900</v>
      </c>
      <c r="J1248" s="143">
        <f t="shared" si="210"/>
        <v>218000</v>
      </c>
      <c r="K1248" s="140" t="s">
        <v>117</v>
      </c>
      <c r="L1248" s="144"/>
      <c r="M1248" s="145" t="s">
        <v>1</v>
      </c>
      <c r="N1248" s="146" t="s">
        <v>34</v>
      </c>
      <c r="O1248" s="131">
        <v>0</v>
      </c>
      <c r="P1248" s="131">
        <f t="shared" si="211"/>
        <v>0</v>
      </c>
      <c r="Q1248" s="131">
        <v>0</v>
      </c>
      <c r="R1248" s="131">
        <f t="shared" si="212"/>
        <v>0</v>
      </c>
      <c r="S1248" s="131">
        <v>0</v>
      </c>
      <c r="T1248" s="132">
        <f t="shared" si="213"/>
        <v>0</v>
      </c>
      <c r="AR1248" s="133" t="s">
        <v>623</v>
      </c>
      <c r="AT1248" s="133" t="s">
        <v>2422</v>
      </c>
      <c r="AU1248" s="133" t="s">
        <v>76</v>
      </c>
      <c r="AY1248" s="13" t="s">
        <v>112</v>
      </c>
      <c r="BE1248" s="134">
        <f t="shared" si="214"/>
        <v>218000</v>
      </c>
      <c r="BF1248" s="134">
        <f t="shared" si="215"/>
        <v>0</v>
      </c>
      <c r="BG1248" s="134">
        <f t="shared" si="216"/>
        <v>0</v>
      </c>
      <c r="BH1248" s="134">
        <f t="shared" si="217"/>
        <v>0</v>
      </c>
      <c r="BI1248" s="134">
        <f t="shared" si="218"/>
        <v>0</v>
      </c>
      <c r="BJ1248" s="13" t="s">
        <v>76</v>
      </c>
      <c r="BK1248" s="134">
        <f t="shared" si="219"/>
        <v>218000</v>
      </c>
      <c r="BL1248" s="13" t="s">
        <v>623</v>
      </c>
      <c r="BM1248" s="133" t="s">
        <v>4552</v>
      </c>
    </row>
    <row r="1249" spans="2:65" s="1" customFormat="1" ht="21.75" customHeight="1">
      <c r="B1249" s="122"/>
      <c r="C1249" s="138" t="s">
        <v>4553</v>
      </c>
      <c r="D1249" s="138" t="s">
        <v>2422</v>
      </c>
      <c r="E1249" s="139" t="s">
        <v>4554</v>
      </c>
      <c r="F1249" s="140" t="s">
        <v>4555</v>
      </c>
      <c r="G1249" s="141" t="s">
        <v>133</v>
      </c>
      <c r="H1249" s="142">
        <v>20</v>
      </c>
      <c r="I1249" s="143">
        <v>9540</v>
      </c>
      <c r="J1249" s="143">
        <f t="shared" si="210"/>
        <v>190800</v>
      </c>
      <c r="K1249" s="140" t="s">
        <v>117</v>
      </c>
      <c r="L1249" s="144"/>
      <c r="M1249" s="145" t="s">
        <v>1</v>
      </c>
      <c r="N1249" s="146" t="s">
        <v>34</v>
      </c>
      <c r="O1249" s="131">
        <v>0</v>
      </c>
      <c r="P1249" s="131">
        <f t="shared" si="211"/>
        <v>0</v>
      </c>
      <c r="Q1249" s="131">
        <v>0</v>
      </c>
      <c r="R1249" s="131">
        <f t="shared" si="212"/>
        <v>0</v>
      </c>
      <c r="S1249" s="131">
        <v>0</v>
      </c>
      <c r="T1249" s="132">
        <f t="shared" si="213"/>
        <v>0</v>
      </c>
      <c r="AR1249" s="133" t="s">
        <v>623</v>
      </c>
      <c r="AT1249" s="133" t="s">
        <v>2422</v>
      </c>
      <c r="AU1249" s="133" t="s">
        <v>76</v>
      </c>
      <c r="AY1249" s="13" t="s">
        <v>112</v>
      </c>
      <c r="BE1249" s="134">
        <f t="shared" si="214"/>
        <v>190800</v>
      </c>
      <c r="BF1249" s="134">
        <f t="shared" si="215"/>
        <v>0</v>
      </c>
      <c r="BG1249" s="134">
        <f t="shared" si="216"/>
        <v>0</v>
      </c>
      <c r="BH1249" s="134">
        <f t="shared" si="217"/>
        <v>0</v>
      </c>
      <c r="BI1249" s="134">
        <f t="shared" si="218"/>
        <v>0</v>
      </c>
      <c r="BJ1249" s="13" t="s">
        <v>76</v>
      </c>
      <c r="BK1249" s="134">
        <f t="shared" si="219"/>
        <v>190800</v>
      </c>
      <c r="BL1249" s="13" t="s">
        <v>623</v>
      </c>
      <c r="BM1249" s="133" t="s">
        <v>4556</v>
      </c>
    </row>
    <row r="1250" spans="2:65" s="1" customFormat="1" ht="24.2" customHeight="1">
      <c r="B1250" s="122"/>
      <c r="C1250" s="138" t="s">
        <v>4557</v>
      </c>
      <c r="D1250" s="138" t="s">
        <v>2422</v>
      </c>
      <c r="E1250" s="139" t="s">
        <v>4558</v>
      </c>
      <c r="F1250" s="140" t="s">
        <v>4559</v>
      </c>
      <c r="G1250" s="141" t="s">
        <v>133</v>
      </c>
      <c r="H1250" s="142">
        <v>4</v>
      </c>
      <c r="I1250" s="143">
        <v>21300</v>
      </c>
      <c r="J1250" s="143">
        <f t="shared" si="210"/>
        <v>85200</v>
      </c>
      <c r="K1250" s="140" t="s">
        <v>117</v>
      </c>
      <c r="L1250" s="144"/>
      <c r="M1250" s="145" t="s">
        <v>1</v>
      </c>
      <c r="N1250" s="146" t="s">
        <v>34</v>
      </c>
      <c r="O1250" s="131">
        <v>0</v>
      </c>
      <c r="P1250" s="131">
        <f t="shared" si="211"/>
        <v>0</v>
      </c>
      <c r="Q1250" s="131">
        <v>0</v>
      </c>
      <c r="R1250" s="131">
        <f t="shared" si="212"/>
        <v>0</v>
      </c>
      <c r="S1250" s="131">
        <v>0</v>
      </c>
      <c r="T1250" s="132">
        <f t="shared" si="213"/>
        <v>0</v>
      </c>
      <c r="AR1250" s="133" t="s">
        <v>623</v>
      </c>
      <c r="AT1250" s="133" t="s">
        <v>2422</v>
      </c>
      <c r="AU1250" s="133" t="s">
        <v>76</v>
      </c>
      <c r="AY1250" s="13" t="s">
        <v>112</v>
      </c>
      <c r="BE1250" s="134">
        <f t="shared" si="214"/>
        <v>85200</v>
      </c>
      <c r="BF1250" s="134">
        <f t="shared" si="215"/>
        <v>0</v>
      </c>
      <c r="BG1250" s="134">
        <f t="shared" si="216"/>
        <v>0</v>
      </c>
      <c r="BH1250" s="134">
        <f t="shared" si="217"/>
        <v>0</v>
      </c>
      <c r="BI1250" s="134">
        <f t="shared" si="218"/>
        <v>0</v>
      </c>
      <c r="BJ1250" s="13" t="s">
        <v>76</v>
      </c>
      <c r="BK1250" s="134">
        <f t="shared" si="219"/>
        <v>85200</v>
      </c>
      <c r="BL1250" s="13" t="s">
        <v>623</v>
      </c>
      <c r="BM1250" s="133" t="s">
        <v>4560</v>
      </c>
    </row>
    <row r="1251" spans="2:65" s="1" customFormat="1" ht="24.2" customHeight="1">
      <c r="B1251" s="122"/>
      <c r="C1251" s="138" t="s">
        <v>4561</v>
      </c>
      <c r="D1251" s="138" t="s">
        <v>2422</v>
      </c>
      <c r="E1251" s="139" t="s">
        <v>4562</v>
      </c>
      <c r="F1251" s="140" t="s">
        <v>4563</v>
      </c>
      <c r="G1251" s="141" t="s">
        <v>133</v>
      </c>
      <c r="H1251" s="142">
        <v>2</v>
      </c>
      <c r="I1251" s="143">
        <v>19000</v>
      </c>
      <c r="J1251" s="143">
        <f t="shared" si="210"/>
        <v>38000</v>
      </c>
      <c r="K1251" s="140" t="s">
        <v>117</v>
      </c>
      <c r="L1251" s="144"/>
      <c r="M1251" s="145" t="s">
        <v>1</v>
      </c>
      <c r="N1251" s="146" t="s">
        <v>34</v>
      </c>
      <c r="O1251" s="131">
        <v>0</v>
      </c>
      <c r="P1251" s="131">
        <f t="shared" si="211"/>
        <v>0</v>
      </c>
      <c r="Q1251" s="131">
        <v>0</v>
      </c>
      <c r="R1251" s="131">
        <f t="shared" si="212"/>
        <v>0</v>
      </c>
      <c r="S1251" s="131">
        <v>0</v>
      </c>
      <c r="T1251" s="132">
        <f t="shared" si="213"/>
        <v>0</v>
      </c>
      <c r="AR1251" s="133" t="s">
        <v>623</v>
      </c>
      <c r="AT1251" s="133" t="s">
        <v>2422</v>
      </c>
      <c r="AU1251" s="133" t="s">
        <v>76</v>
      </c>
      <c r="AY1251" s="13" t="s">
        <v>112</v>
      </c>
      <c r="BE1251" s="134">
        <f t="shared" si="214"/>
        <v>38000</v>
      </c>
      <c r="BF1251" s="134">
        <f t="shared" si="215"/>
        <v>0</v>
      </c>
      <c r="BG1251" s="134">
        <f t="shared" si="216"/>
        <v>0</v>
      </c>
      <c r="BH1251" s="134">
        <f t="shared" si="217"/>
        <v>0</v>
      </c>
      <c r="BI1251" s="134">
        <f t="shared" si="218"/>
        <v>0</v>
      </c>
      <c r="BJ1251" s="13" t="s">
        <v>76</v>
      </c>
      <c r="BK1251" s="134">
        <f t="shared" si="219"/>
        <v>38000</v>
      </c>
      <c r="BL1251" s="13" t="s">
        <v>623</v>
      </c>
      <c r="BM1251" s="133" t="s">
        <v>4564</v>
      </c>
    </row>
    <row r="1252" spans="2:65" s="1" customFormat="1" ht="16.5" customHeight="1">
      <c r="B1252" s="122"/>
      <c r="C1252" s="138" t="s">
        <v>4565</v>
      </c>
      <c r="D1252" s="138" t="s">
        <v>2422</v>
      </c>
      <c r="E1252" s="139" t="s">
        <v>4566</v>
      </c>
      <c r="F1252" s="140" t="s">
        <v>4567</v>
      </c>
      <c r="G1252" s="141" t="s">
        <v>133</v>
      </c>
      <c r="H1252" s="142">
        <v>10</v>
      </c>
      <c r="I1252" s="143">
        <v>1920</v>
      </c>
      <c r="J1252" s="143">
        <f t="shared" si="210"/>
        <v>19200</v>
      </c>
      <c r="K1252" s="140" t="s">
        <v>117</v>
      </c>
      <c r="L1252" s="144"/>
      <c r="M1252" s="145" t="s">
        <v>1</v>
      </c>
      <c r="N1252" s="146" t="s">
        <v>34</v>
      </c>
      <c r="O1252" s="131">
        <v>0</v>
      </c>
      <c r="P1252" s="131">
        <f t="shared" si="211"/>
        <v>0</v>
      </c>
      <c r="Q1252" s="131">
        <v>0</v>
      </c>
      <c r="R1252" s="131">
        <f t="shared" si="212"/>
        <v>0</v>
      </c>
      <c r="S1252" s="131">
        <v>0</v>
      </c>
      <c r="T1252" s="132">
        <f t="shared" si="213"/>
        <v>0</v>
      </c>
      <c r="AR1252" s="133" t="s">
        <v>623</v>
      </c>
      <c r="AT1252" s="133" t="s">
        <v>2422</v>
      </c>
      <c r="AU1252" s="133" t="s">
        <v>76</v>
      </c>
      <c r="AY1252" s="13" t="s">
        <v>112</v>
      </c>
      <c r="BE1252" s="134">
        <f t="shared" si="214"/>
        <v>19200</v>
      </c>
      <c r="BF1252" s="134">
        <f t="shared" si="215"/>
        <v>0</v>
      </c>
      <c r="BG1252" s="134">
        <f t="shared" si="216"/>
        <v>0</v>
      </c>
      <c r="BH1252" s="134">
        <f t="shared" si="217"/>
        <v>0</v>
      </c>
      <c r="BI1252" s="134">
        <f t="shared" si="218"/>
        <v>0</v>
      </c>
      <c r="BJ1252" s="13" t="s">
        <v>76</v>
      </c>
      <c r="BK1252" s="134">
        <f t="shared" si="219"/>
        <v>19200</v>
      </c>
      <c r="BL1252" s="13" t="s">
        <v>623</v>
      </c>
      <c r="BM1252" s="133" t="s">
        <v>4568</v>
      </c>
    </row>
    <row r="1253" spans="2:65" s="1" customFormat="1" ht="24.2" customHeight="1">
      <c r="B1253" s="122"/>
      <c r="C1253" s="138" t="s">
        <v>4569</v>
      </c>
      <c r="D1253" s="138" t="s">
        <v>2422</v>
      </c>
      <c r="E1253" s="139" t="s">
        <v>4570</v>
      </c>
      <c r="F1253" s="140" t="s">
        <v>4571</v>
      </c>
      <c r="G1253" s="141" t="s">
        <v>133</v>
      </c>
      <c r="H1253" s="142">
        <v>10</v>
      </c>
      <c r="I1253" s="143">
        <v>1430</v>
      </c>
      <c r="J1253" s="143">
        <f t="shared" si="210"/>
        <v>14300</v>
      </c>
      <c r="K1253" s="140" t="s">
        <v>117</v>
      </c>
      <c r="L1253" s="144"/>
      <c r="M1253" s="145" t="s">
        <v>1</v>
      </c>
      <c r="N1253" s="146" t="s">
        <v>34</v>
      </c>
      <c r="O1253" s="131">
        <v>0</v>
      </c>
      <c r="P1253" s="131">
        <f t="shared" si="211"/>
        <v>0</v>
      </c>
      <c r="Q1253" s="131">
        <v>0</v>
      </c>
      <c r="R1253" s="131">
        <f t="shared" si="212"/>
        <v>0</v>
      </c>
      <c r="S1253" s="131">
        <v>0</v>
      </c>
      <c r="T1253" s="132">
        <f t="shared" si="213"/>
        <v>0</v>
      </c>
      <c r="AR1253" s="133" t="s">
        <v>623</v>
      </c>
      <c r="AT1253" s="133" t="s">
        <v>2422</v>
      </c>
      <c r="AU1253" s="133" t="s">
        <v>76</v>
      </c>
      <c r="AY1253" s="13" t="s">
        <v>112</v>
      </c>
      <c r="BE1253" s="134">
        <f t="shared" si="214"/>
        <v>14300</v>
      </c>
      <c r="BF1253" s="134">
        <f t="shared" si="215"/>
        <v>0</v>
      </c>
      <c r="BG1253" s="134">
        <f t="shared" si="216"/>
        <v>0</v>
      </c>
      <c r="BH1253" s="134">
        <f t="shared" si="217"/>
        <v>0</v>
      </c>
      <c r="BI1253" s="134">
        <f t="shared" si="218"/>
        <v>0</v>
      </c>
      <c r="BJ1253" s="13" t="s">
        <v>76</v>
      </c>
      <c r="BK1253" s="134">
        <f t="shared" si="219"/>
        <v>14300</v>
      </c>
      <c r="BL1253" s="13" t="s">
        <v>623</v>
      </c>
      <c r="BM1253" s="133" t="s">
        <v>4572</v>
      </c>
    </row>
    <row r="1254" spans="2:65" s="1" customFormat="1" ht="24.2" customHeight="1">
      <c r="B1254" s="122"/>
      <c r="C1254" s="138" t="s">
        <v>4573</v>
      </c>
      <c r="D1254" s="138" t="s">
        <v>2422</v>
      </c>
      <c r="E1254" s="139" t="s">
        <v>4574</v>
      </c>
      <c r="F1254" s="140" t="s">
        <v>4575</v>
      </c>
      <c r="G1254" s="141" t="s">
        <v>133</v>
      </c>
      <c r="H1254" s="142">
        <v>50</v>
      </c>
      <c r="I1254" s="143">
        <v>6550</v>
      </c>
      <c r="J1254" s="143">
        <f t="shared" si="210"/>
        <v>327500</v>
      </c>
      <c r="K1254" s="140" t="s">
        <v>117</v>
      </c>
      <c r="L1254" s="144"/>
      <c r="M1254" s="145" t="s">
        <v>1</v>
      </c>
      <c r="N1254" s="146" t="s">
        <v>34</v>
      </c>
      <c r="O1254" s="131">
        <v>0</v>
      </c>
      <c r="P1254" s="131">
        <f t="shared" si="211"/>
        <v>0</v>
      </c>
      <c r="Q1254" s="131">
        <v>0</v>
      </c>
      <c r="R1254" s="131">
        <f t="shared" si="212"/>
        <v>0</v>
      </c>
      <c r="S1254" s="131">
        <v>0</v>
      </c>
      <c r="T1254" s="132">
        <f t="shared" si="213"/>
        <v>0</v>
      </c>
      <c r="AR1254" s="133" t="s">
        <v>623</v>
      </c>
      <c r="AT1254" s="133" t="s">
        <v>2422</v>
      </c>
      <c r="AU1254" s="133" t="s">
        <v>76</v>
      </c>
      <c r="AY1254" s="13" t="s">
        <v>112</v>
      </c>
      <c r="BE1254" s="134">
        <f t="shared" si="214"/>
        <v>327500</v>
      </c>
      <c r="BF1254" s="134">
        <f t="shared" si="215"/>
        <v>0</v>
      </c>
      <c r="BG1254" s="134">
        <f t="shared" si="216"/>
        <v>0</v>
      </c>
      <c r="BH1254" s="134">
        <f t="shared" si="217"/>
        <v>0</v>
      </c>
      <c r="BI1254" s="134">
        <f t="shared" si="218"/>
        <v>0</v>
      </c>
      <c r="BJ1254" s="13" t="s">
        <v>76</v>
      </c>
      <c r="BK1254" s="134">
        <f t="shared" si="219"/>
        <v>327500</v>
      </c>
      <c r="BL1254" s="13" t="s">
        <v>623</v>
      </c>
      <c r="BM1254" s="133" t="s">
        <v>4576</v>
      </c>
    </row>
    <row r="1255" spans="2:65" s="1" customFormat="1" ht="24.2" customHeight="1">
      <c r="B1255" s="122"/>
      <c r="C1255" s="138" t="s">
        <v>4577</v>
      </c>
      <c r="D1255" s="138" t="s">
        <v>2422</v>
      </c>
      <c r="E1255" s="139" t="s">
        <v>4578</v>
      </c>
      <c r="F1255" s="140" t="s">
        <v>4579</v>
      </c>
      <c r="G1255" s="141" t="s">
        <v>116</v>
      </c>
      <c r="H1255" s="142">
        <v>500</v>
      </c>
      <c r="I1255" s="143">
        <v>67.2</v>
      </c>
      <c r="J1255" s="143">
        <f t="shared" si="210"/>
        <v>33600</v>
      </c>
      <c r="K1255" s="140" t="s">
        <v>117</v>
      </c>
      <c r="L1255" s="144"/>
      <c r="M1255" s="145" t="s">
        <v>1</v>
      </c>
      <c r="N1255" s="146" t="s">
        <v>34</v>
      </c>
      <c r="O1255" s="131">
        <v>0</v>
      </c>
      <c r="P1255" s="131">
        <f t="shared" si="211"/>
        <v>0</v>
      </c>
      <c r="Q1255" s="131">
        <v>0</v>
      </c>
      <c r="R1255" s="131">
        <f t="shared" si="212"/>
        <v>0</v>
      </c>
      <c r="S1255" s="131">
        <v>0</v>
      </c>
      <c r="T1255" s="132">
        <f t="shared" si="213"/>
        <v>0</v>
      </c>
      <c r="AR1255" s="133" t="s">
        <v>623</v>
      </c>
      <c r="AT1255" s="133" t="s">
        <v>2422</v>
      </c>
      <c r="AU1255" s="133" t="s">
        <v>76</v>
      </c>
      <c r="AY1255" s="13" t="s">
        <v>112</v>
      </c>
      <c r="BE1255" s="134">
        <f t="shared" si="214"/>
        <v>33600</v>
      </c>
      <c r="BF1255" s="134">
        <f t="shared" si="215"/>
        <v>0</v>
      </c>
      <c r="BG1255" s="134">
        <f t="shared" si="216"/>
        <v>0</v>
      </c>
      <c r="BH1255" s="134">
        <f t="shared" si="217"/>
        <v>0</v>
      </c>
      <c r="BI1255" s="134">
        <f t="shared" si="218"/>
        <v>0</v>
      </c>
      <c r="BJ1255" s="13" t="s">
        <v>76</v>
      </c>
      <c r="BK1255" s="134">
        <f t="shared" si="219"/>
        <v>33600</v>
      </c>
      <c r="BL1255" s="13" t="s">
        <v>623</v>
      </c>
      <c r="BM1255" s="133" t="s">
        <v>4580</v>
      </c>
    </row>
    <row r="1256" spans="2:65" s="1" customFormat="1" ht="33" customHeight="1">
      <c r="B1256" s="122"/>
      <c r="C1256" s="138" t="s">
        <v>4581</v>
      </c>
      <c r="D1256" s="138" t="s">
        <v>2422</v>
      </c>
      <c r="E1256" s="139" t="s">
        <v>4582</v>
      </c>
      <c r="F1256" s="140" t="s">
        <v>4583</v>
      </c>
      <c r="G1256" s="141" t="s">
        <v>116</v>
      </c>
      <c r="H1256" s="142">
        <v>500</v>
      </c>
      <c r="I1256" s="143">
        <v>242</v>
      </c>
      <c r="J1256" s="143">
        <f t="shared" si="210"/>
        <v>121000</v>
      </c>
      <c r="K1256" s="140" t="s">
        <v>117</v>
      </c>
      <c r="L1256" s="144"/>
      <c r="M1256" s="145" t="s">
        <v>1</v>
      </c>
      <c r="N1256" s="146" t="s">
        <v>34</v>
      </c>
      <c r="O1256" s="131">
        <v>0</v>
      </c>
      <c r="P1256" s="131">
        <f t="shared" si="211"/>
        <v>0</v>
      </c>
      <c r="Q1256" s="131">
        <v>0</v>
      </c>
      <c r="R1256" s="131">
        <f t="shared" si="212"/>
        <v>0</v>
      </c>
      <c r="S1256" s="131">
        <v>0</v>
      </c>
      <c r="T1256" s="132">
        <f t="shared" si="213"/>
        <v>0</v>
      </c>
      <c r="AR1256" s="133" t="s">
        <v>623</v>
      </c>
      <c r="AT1256" s="133" t="s">
        <v>2422</v>
      </c>
      <c r="AU1256" s="133" t="s">
        <v>76</v>
      </c>
      <c r="AY1256" s="13" t="s">
        <v>112</v>
      </c>
      <c r="BE1256" s="134">
        <f t="shared" si="214"/>
        <v>121000</v>
      </c>
      <c r="BF1256" s="134">
        <f t="shared" si="215"/>
        <v>0</v>
      </c>
      <c r="BG1256" s="134">
        <f t="shared" si="216"/>
        <v>0</v>
      </c>
      <c r="BH1256" s="134">
        <f t="shared" si="217"/>
        <v>0</v>
      </c>
      <c r="BI1256" s="134">
        <f t="shared" si="218"/>
        <v>0</v>
      </c>
      <c r="BJ1256" s="13" t="s">
        <v>76</v>
      </c>
      <c r="BK1256" s="134">
        <f t="shared" si="219"/>
        <v>121000</v>
      </c>
      <c r="BL1256" s="13" t="s">
        <v>623</v>
      </c>
      <c r="BM1256" s="133" t="s">
        <v>4584</v>
      </c>
    </row>
    <row r="1257" spans="2:65" s="1" customFormat="1" ht="33" customHeight="1">
      <c r="B1257" s="122"/>
      <c r="C1257" s="138" t="s">
        <v>4585</v>
      </c>
      <c r="D1257" s="138" t="s">
        <v>2422</v>
      </c>
      <c r="E1257" s="139" t="s">
        <v>4586</v>
      </c>
      <c r="F1257" s="140" t="s">
        <v>4587</v>
      </c>
      <c r="G1257" s="141" t="s">
        <v>116</v>
      </c>
      <c r="H1257" s="142">
        <v>500</v>
      </c>
      <c r="I1257" s="143">
        <v>326</v>
      </c>
      <c r="J1257" s="143">
        <f t="shared" si="210"/>
        <v>163000</v>
      </c>
      <c r="K1257" s="140" t="s">
        <v>117</v>
      </c>
      <c r="L1257" s="144"/>
      <c r="M1257" s="145" t="s">
        <v>1</v>
      </c>
      <c r="N1257" s="146" t="s">
        <v>34</v>
      </c>
      <c r="O1257" s="131">
        <v>0</v>
      </c>
      <c r="P1257" s="131">
        <f t="shared" si="211"/>
        <v>0</v>
      </c>
      <c r="Q1257" s="131">
        <v>0</v>
      </c>
      <c r="R1257" s="131">
        <f t="shared" si="212"/>
        <v>0</v>
      </c>
      <c r="S1257" s="131">
        <v>0</v>
      </c>
      <c r="T1257" s="132">
        <f t="shared" si="213"/>
        <v>0</v>
      </c>
      <c r="AR1257" s="133" t="s">
        <v>623</v>
      </c>
      <c r="AT1257" s="133" t="s">
        <v>2422</v>
      </c>
      <c r="AU1257" s="133" t="s">
        <v>76</v>
      </c>
      <c r="AY1257" s="13" t="s">
        <v>112</v>
      </c>
      <c r="BE1257" s="134">
        <f t="shared" si="214"/>
        <v>163000</v>
      </c>
      <c r="BF1257" s="134">
        <f t="shared" si="215"/>
        <v>0</v>
      </c>
      <c r="BG1257" s="134">
        <f t="shared" si="216"/>
        <v>0</v>
      </c>
      <c r="BH1257" s="134">
        <f t="shared" si="217"/>
        <v>0</v>
      </c>
      <c r="BI1257" s="134">
        <f t="shared" si="218"/>
        <v>0</v>
      </c>
      <c r="BJ1257" s="13" t="s">
        <v>76</v>
      </c>
      <c r="BK1257" s="134">
        <f t="shared" si="219"/>
        <v>163000</v>
      </c>
      <c r="BL1257" s="13" t="s">
        <v>623</v>
      </c>
      <c r="BM1257" s="133" t="s">
        <v>4588</v>
      </c>
    </row>
    <row r="1258" spans="2:65" s="1" customFormat="1" ht="24.2" customHeight="1">
      <c r="B1258" s="122"/>
      <c r="C1258" s="138" t="s">
        <v>4589</v>
      </c>
      <c r="D1258" s="138" t="s">
        <v>2422</v>
      </c>
      <c r="E1258" s="139" t="s">
        <v>4590</v>
      </c>
      <c r="F1258" s="140" t="s">
        <v>4591</v>
      </c>
      <c r="G1258" s="141" t="s">
        <v>133</v>
      </c>
      <c r="H1258" s="142">
        <v>4</v>
      </c>
      <c r="I1258" s="143">
        <v>129700</v>
      </c>
      <c r="J1258" s="143">
        <f t="shared" si="210"/>
        <v>518800</v>
      </c>
      <c r="K1258" s="140" t="s">
        <v>117</v>
      </c>
      <c r="L1258" s="144"/>
      <c r="M1258" s="145" t="s">
        <v>1</v>
      </c>
      <c r="N1258" s="146" t="s">
        <v>34</v>
      </c>
      <c r="O1258" s="131">
        <v>0</v>
      </c>
      <c r="P1258" s="131">
        <f t="shared" si="211"/>
        <v>0</v>
      </c>
      <c r="Q1258" s="131">
        <v>0</v>
      </c>
      <c r="R1258" s="131">
        <f t="shared" si="212"/>
        <v>0</v>
      </c>
      <c r="S1258" s="131">
        <v>0</v>
      </c>
      <c r="T1258" s="132">
        <f t="shared" si="213"/>
        <v>0</v>
      </c>
      <c r="AR1258" s="133" t="s">
        <v>623</v>
      </c>
      <c r="AT1258" s="133" t="s">
        <v>2422</v>
      </c>
      <c r="AU1258" s="133" t="s">
        <v>76</v>
      </c>
      <c r="AY1258" s="13" t="s">
        <v>112</v>
      </c>
      <c r="BE1258" s="134">
        <f t="shared" si="214"/>
        <v>518800</v>
      </c>
      <c r="BF1258" s="134">
        <f t="shared" si="215"/>
        <v>0</v>
      </c>
      <c r="BG1258" s="134">
        <f t="shared" si="216"/>
        <v>0</v>
      </c>
      <c r="BH1258" s="134">
        <f t="shared" si="217"/>
        <v>0</v>
      </c>
      <c r="BI1258" s="134">
        <f t="shared" si="218"/>
        <v>0</v>
      </c>
      <c r="BJ1258" s="13" t="s">
        <v>76</v>
      </c>
      <c r="BK1258" s="134">
        <f t="shared" si="219"/>
        <v>518800</v>
      </c>
      <c r="BL1258" s="13" t="s">
        <v>623</v>
      </c>
      <c r="BM1258" s="133" t="s">
        <v>4592</v>
      </c>
    </row>
    <row r="1259" spans="2:65" s="1" customFormat="1" ht="24.2" customHeight="1">
      <c r="B1259" s="122"/>
      <c r="C1259" s="138" t="s">
        <v>4593</v>
      </c>
      <c r="D1259" s="138" t="s">
        <v>2422</v>
      </c>
      <c r="E1259" s="139" t="s">
        <v>4594</v>
      </c>
      <c r="F1259" s="140" t="s">
        <v>4595</v>
      </c>
      <c r="G1259" s="141" t="s">
        <v>133</v>
      </c>
      <c r="H1259" s="142">
        <v>4</v>
      </c>
      <c r="I1259" s="143">
        <v>71700</v>
      </c>
      <c r="J1259" s="143">
        <f t="shared" si="210"/>
        <v>286800</v>
      </c>
      <c r="K1259" s="140" t="s">
        <v>117</v>
      </c>
      <c r="L1259" s="144"/>
      <c r="M1259" s="145" t="s">
        <v>1</v>
      </c>
      <c r="N1259" s="146" t="s">
        <v>34</v>
      </c>
      <c r="O1259" s="131">
        <v>0</v>
      </c>
      <c r="P1259" s="131">
        <f t="shared" si="211"/>
        <v>0</v>
      </c>
      <c r="Q1259" s="131">
        <v>0</v>
      </c>
      <c r="R1259" s="131">
        <f t="shared" si="212"/>
        <v>0</v>
      </c>
      <c r="S1259" s="131">
        <v>0</v>
      </c>
      <c r="T1259" s="132">
        <f t="shared" si="213"/>
        <v>0</v>
      </c>
      <c r="AR1259" s="133" t="s">
        <v>623</v>
      </c>
      <c r="AT1259" s="133" t="s">
        <v>2422</v>
      </c>
      <c r="AU1259" s="133" t="s">
        <v>76</v>
      </c>
      <c r="AY1259" s="13" t="s">
        <v>112</v>
      </c>
      <c r="BE1259" s="134">
        <f t="shared" si="214"/>
        <v>286800</v>
      </c>
      <c r="BF1259" s="134">
        <f t="shared" si="215"/>
        <v>0</v>
      </c>
      <c r="BG1259" s="134">
        <f t="shared" si="216"/>
        <v>0</v>
      </c>
      <c r="BH1259" s="134">
        <f t="shared" si="217"/>
        <v>0</v>
      </c>
      <c r="BI1259" s="134">
        <f t="shared" si="218"/>
        <v>0</v>
      </c>
      <c r="BJ1259" s="13" t="s">
        <v>76</v>
      </c>
      <c r="BK1259" s="134">
        <f t="shared" si="219"/>
        <v>286800</v>
      </c>
      <c r="BL1259" s="13" t="s">
        <v>623</v>
      </c>
      <c r="BM1259" s="133" t="s">
        <v>4596</v>
      </c>
    </row>
    <row r="1260" spans="2:65" s="1" customFormat="1" ht="24.2" customHeight="1">
      <c r="B1260" s="122"/>
      <c r="C1260" s="138" t="s">
        <v>4597</v>
      </c>
      <c r="D1260" s="138" t="s">
        <v>2422</v>
      </c>
      <c r="E1260" s="139" t="s">
        <v>4598</v>
      </c>
      <c r="F1260" s="140" t="s">
        <v>4599</v>
      </c>
      <c r="G1260" s="141" t="s">
        <v>133</v>
      </c>
      <c r="H1260" s="142">
        <v>4</v>
      </c>
      <c r="I1260" s="143">
        <v>233300</v>
      </c>
      <c r="J1260" s="143">
        <f t="shared" si="210"/>
        <v>933200</v>
      </c>
      <c r="K1260" s="140" t="s">
        <v>117</v>
      </c>
      <c r="L1260" s="144"/>
      <c r="M1260" s="145" t="s">
        <v>1</v>
      </c>
      <c r="N1260" s="146" t="s">
        <v>34</v>
      </c>
      <c r="O1260" s="131">
        <v>0</v>
      </c>
      <c r="P1260" s="131">
        <f t="shared" si="211"/>
        <v>0</v>
      </c>
      <c r="Q1260" s="131">
        <v>0</v>
      </c>
      <c r="R1260" s="131">
        <f t="shared" si="212"/>
        <v>0</v>
      </c>
      <c r="S1260" s="131">
        <v>0</v>
      </c>
      <c r="T1260" s="132">
        <f t="shared" si="213"/>
        <v>0</v>
      </c>
      <c r="AR1260" s="133" t="s">
        <v>623</v>
      </c>
      <c r="AT1260" s="133" t="s">
        <v>2422</v>
      </c>
      <c r="AU1260" s="133" t="s">
        <v>76</v>
      </c>
      <c r="AY1260" s="13" t="s">
        <v>112</v>
      </c>
      <c r="BE1260" s="134">
        <f t="shared" si="214"/>
        <v>933200</v>
      </c>
      <c r="BF1260" s="134">
        <f t="shared" si="215"/>
        <v>0</v>
      </c>
      <c r="BG1260" s="134">
        <f t="shared" si="216"/>
        <v>0</v>
      </c>
      <c r="BH1260" s="134">
        <f t="shared" si="217"/>
        <v>0</v>
      </c>
      <c r="BI1260" s="134">
        <f t="shared" si="218"/>
        <v>0</v>
      </c>
      <c r="BJ1260" s="13" t="s">
        <v>76</v>
      </c>
      <c r="BK1260" s="134">
        <f t="shared" si="219"/>
        <v>933200</v>
      </c>
      <c r="BL1260" s="13" t="s">
        <v>623</v>
      </c>
      <c r="BM1260" s="133" t="s">
        <v>4600</v>
      </c>
    </row>
    <row r="1261" spans="2:65" s="1" customFormat="1" ht="24.2" customHeight="1">
      <c r="B1261" s="122"/>
      <c r="C1261" s="138" t="s">
        <v>4601</v>
      </c>
      <c r="D1261" s="138" t="s">
        <v>2422</v>
      </c>
      <c r="E1261" s="139" t="s">
        <v>4602</v>
      </c>
      <c r="F1261" s="140" t="s">
        <v>4603</v>
      </c>
      <c r="G1261" s="141" t="s">
        <v>133</v>
      </c>
      <c r="H1261" s="142">
        <v>2</v>
      </c>
      <c r="I1261" s="143">
        <v>315700</v>
      </c>
      <c r="J1261" s="143">
        <f t="shared" si="210"/>
        <v>631400</v>
      </c>
      <c r="K1261" s="140" t="s">
        <v>117</v>
      </c>
      <c r="L1261" s="144"/>
      <c r="M1261" s="145" t="s">
        <v>1</v>
      </c>
      <c r="N1261" s="146" t="s">
        <v>34</v>
      </c>
      <c r="O1261" s="131">
        <v>0</v>
      </c>
      <c r="P1261" s="131">
        <f t="shared" si="211"/>
        <v>0</v>
      </c>
      <c r="Q1261" s="131">
        <v>0</v>
      </c>
      <c r="R1261" s="131">
        <f t="shared" si="212"/>
        <v>0</v>
      </c>
      <c r="S1261" s="131">
        <v>0</v>
      </c>
      <c r="T1261" s="132">
        <f t="shared" si="213"/>
        <v>0</v>
      </c>
      <c r="AR1261" s="133" t="s">
        <v>623</v>
      </c>
      <c r="AT1261" s="133" t="s">
        <v>2422</v>
      </c>
      <c r="AU1261" s="133" t="s">
        <v>76</v>
      </c>
      <c r="AY1261" s="13" t="s">
        <v>112</v>
      </c>
      <c r="BE1261" s="134">
        <f t="shared" si="214"/>
        <v>631400</v>
      </c>
      <c r="BF1261" s="134">
        <f t="shared" si="215"/>
        <v>0</v>
      </c>
      <c r="BG1261" s="134">
        <f t="shared" si="216"/>
        <v>0</v>
      </c>
      <c r="BH1261" s="134">
        <f t="shared" si="217"/>
        <v>0</v>
      </c>
      <c r="BI1261" s="134">
        <f t="shared" si="218"/>
        <v>0</v>
      </c>
      <c r="BJ1261" s="13" t="s">
        <v>76</v>
      </c>
      <c r="BK1261" s="134">
        <f t="shared" si="219"/>
        <v>631400</v>
      </c>
      <c r="BL1261" s="13" t="s">
        <v>623</v>
      </c>
      <c r="BM1261" s="133" t="s">
        <v>4604</v>
      </c>
    </row>
    <row r="1262" spans="2:65" s="1" customFormat="1" ht="24.2" customHeight="1">
      <c r="B1262" s="122"/>
      <c r="C1262" s="138" t="s">
        <v>4605</v>
      </c>
      <c r="D1262" s="138" t="s">
        <v>2422</v>
      </c>
      <c r="E1262" s="139" t="s">
        <v>4606</v>
      </c>
      <c r="F1262" s="140" t="s">
        <v>4607</v>
      </c>
      <c r="G1262" s="141" t="s">
        <v>133</v>
      </c>
      <c r="H1262" s="142">
        <v>2</v>
      </c>
      <c r="I1262" s="143">
        <v>152500</v>
      </c>
      <c r="J1262" s="143">
        <f t="shared" si="210"/>
        <v>305000</v>
      </c>
      <c r="K1262" s="140" t="s">
        <v>117</v>
      </c>
      <c r="L1262" s="144"/>
      <c r="M1262" s="145" t="s">
        <v>1</v>
      </c>
      <c r="N1262" s="146" t="s">
        <v>34</v>
      </c>
      <c r="O1262" s="131">
        <v>0</v>
      </c>
      <c r="P1262" s="131">
        <f t="shared" si="211"/>
        <v>0</v>
      </c>
      <c r="Q1262" s="131">
        <v>0</v>
      </c>
      <c r="R1262" s="131">
        <f t="shared" si="212"/>
        <v>0</v>
      </c>
      <c r="S1262" s="131">
        <v>0</v>
      </c>
      <c r="T1262" s="132">
        <f t="shared" si="213"/>
        <v>0</v>
      </c>
      <c r="AR1262" s="133" t="s">
        <v>623</v>
      </c>
      <c r="AT1262" s="133" t="s">
        <v>2422</v>
      </c>
      <c r="AU1262" s="133" t="s">
        <v>76</v>
      </c>
      <c r="AY1262" s="13" t="s">
        <v>112</v>
      </c>
      <c r="BE1262" s="134">
        <f t="shared" si="214"/>
        <v>305000</v>
      </c>
      <c r="BF1262" s="134">
        <f t="shared" si="215"/>
        <v>0</v>
      </c>
      <c r="BG1262" s="134">
        <f t="shared" si="216"/>
        <v>0</v>
      </c>
      <c r="BH1262" s="134">
        <f t="shared" si="217"/>
        <v>0</v>
      </c>
      <c r="BI1262" s="134">
        <f t="shared" si="218"/>
        <v>0</v>
      </c>
      <c r="BJ1262" s="13" t="s">
        <v>76</v>
      </c>
      <c r="BK1262" s="134">
        <f t="shared" si="219"/>
        <v>305000</v>
      </c>
      <c r="BL1262" s="13" t="s">
        <v>623</v>
      </c>
      <c r="BM1262" s="133" t="s">
        <v>4608</v>
      </c>
    </row>
    <row r="1263" spans="2:65" s="1" customFormat="1" ht="21.75" customHeight="1">
      <c r="B1263" s="122"/>
      <c r="C1263" s="138" t="s">
        <v>4609</v>
      </c>
      <c r="D1263" s="138" t="s">
        <v>2422</v>
      </c>
      <c r="E1263" s="139" t="s">
        <v>4610</v>
      </c>
      <c r="F1263" s="140" t="s">
        <v>4611</v>
      </c>
      <c r="G1263" s="141" t="s">
        <v>133</v>
      </c>
      <c r="H1263" s="142">
        <v>2</v>
      </c>
      <c r="I1263" s="143">
        <v>18100</v>
      </c>
      <c r="J1263" s="143">
        <f t="shared" si="210"/>
        <v>36200</v>
      </c>
      <c r="K1263" s="140" t="s">
        <v>117</v>
      </c>
      <c r="L1263" s="144"/>
      <c r="M1263" s="145" t="s">
        <v>1</v>
      </c>
      <c r="N1263" s="146" t="s">
        <v>34</v>
      </c>
      <c r="O1263" s="131">
        <v>0</v>
      </c>
      <c r="P1263" s="131">
        <f t="shared" si="211"/>
        <v>0</v>
      </c>
      <c r="Q1263" s="131">
        <v>0</v>
      </c>
      <c r="R1263" s="131">
        <f t="shared" si="212"/>
        <v>0</v>
      </c>
      <c r="S1263" s="131">
        <v>0</v>
      </c>
      <c r="T1263" s="132">
        <f t="shared" si="213"/>
        <v>0</v>
      </c>
      <c r="AR1263" s="133" t="s">
        <v>623</v>
      </c>
      <c r="AT1263" s="133" t="s">
        <v>2422</v>
      </c>
      <c r="AU1263" s="133" t="s">
        <v>76</v>
      </c>
      <c r="AY1263" s="13" t="s">
        <v>112</v>
      </c>
      <c r="BE1263" s="134">
        <f t="shared" si="214"/>
        <v>36200</v>
      </c>
      <c r="BF1263" s="134">
        <f t="shared" si="215"/>
        <v>0</v>
      </c>
      <c r="BG1263" s="134">
        <f t="shared" si="216"/>
        <v>0</v>
      </c>
      <c r="BH1263" s="134">
        <f t="shared" si="217"/>
        <v>0</v>
      </c>
      <c r="BI1263" s="134">
        <f t="shared" si="218"/>
        <v>0</v>
      </c>
      <c r="BJ1263" s="13" t="s">
        <v>76</v>
      </c>
      <c r="BK1263" s="134">
        <f t="shared" si="219"/>
        <v>36200</v>
      </c>
      <c r="BL1263" s="13" t="s">
        <v>623</v>
      </c>
      <c r="BM1263" s="133" t="s">
        <v>4612</v>
      </c>
    </row>
    <row r="1264" spans="2:65" s="1" customFormat="1" ht="21.75" customHeight="1">
      <c r="B1264" s="122"/>
      <c r="C1264" s="138" t="s">
        <v>4613</v>
      </c>
      <c r="D1264" s="138" t="s">
        <v>2422</v>
      </c>
      <c r="E1264" s="139" t="s">
        <v>4614</v>
      </c>
      <c r="F1264" s="140" t="s">
        <v>4615</v>
      </c>
      <c r="G1264" s="141" t="s">
        <v>133</v>
      </c>
      <c r="H1264" s="142">
        <v>2</v>
      </c>
      <c r="I1264" s="143">
        <v>29500</v>
      </c>
      <c r="J1264" s="143">
        <f t="shared" si="210"/>
        <v>59000</v>
      </c>
      <c r="K1264" s="140" t="s">
        <v>117</v>
      </c>
      <c r="L1264" s="144"/>
      <c r="M1264" s="145" t="s">
        <v>1</v>
      </c>
      <c r="N1264" s="146" t="s">
        <v>34</v>
      </c>
      <c r="O1264" s="131">
        <v>0</v>
      </c>
      <c r="P1264" s="131">
        <f t="shared" si="211"/>
        <v>0</v>
      </c>
      <c r="Q1264" s="131">
        <v>0</v>
      </c>
      <c r="R1264" s="131">
        <f t="shared" si="212"/>
        <v>0</v>
      </c>
      <c r="S1264" s="131">
        <v>0</v>
      </c>
      <c r="T1264" s="132">
        <f t="shared" si="213"/>
        <v>0</v>
      </c>
      <c r="AR1264" s="133" t="s">
        <v>623</v>
      </c>
      <c r="AT1264" s="133" t="s">
        <v>2422</v>
      </c>
      <c r="AU1264" s="133" t="s">
        <v>76</v>
      </c>
      <c r="AY1264" s="13" t="s">
        <v>112</v>
      </c>
      <c r="BE1264" s="134">
        <f t="shared" si="214"/>
        <v>59000</v>
      </c>
      <c r="BF1264" s="134">
        <f t="shared" si="215"/>
        <v>0</v>
      </c>
      <c r="BG1264" s="134">
        <f t="shared" si="216"/>
        <v>0</v>
      </c>
      <c r="BH1264" s="134">
        <f t="shared" si="217"/>
        <v>0</v>
      </c>
      <c r="BI1264" s="134">
        <f t="shared" si="218"/>
        <v>0</v>
      </c>
      <c r="BJ1264" s="13" t="s">
        <v>76</v>
      </c>
      <c r="BK1264" s="134">
        <f t="shared" si="219"/>
        <v>59000</v>
      </c>
      <c r="BL1264" s="13" t="s">
        <v>623</v>
      </c>
      <c r="BM1264" s="133" t="s">
        <v>4616</v>
      </c>
    </row>
    <row r="1265" spans="2:65" s="1" customFormat="1" ht="24.2" customHeight="1">
      <c r="B1265" s="122"/>
      <c r="C1265" s="138" t="s">
        <v>4617</v>
      </c>
      <c r="D1265" s="138" t="s">
        <v>2422</v>
      </c>
      <c r="E1265" s="139" t="s">
        <v>4618</v>
      </c>
      <c r="F1265" s="140" t="s">
        <v>4619</v>
      </c>
      <c r="G1265" s="141" t="s">
        <v>133</v>
      </c>
      <c r="H1265" s="142">
        <v>2</v>
      </c>
      <c r="I1265" s="143">
        <v>14500</v>
      </c>
      <c r="J1265" s="143">
        <f t="shared" si="210"/>
        <v>29000</v>
      </c>
      <c r="K1265" s="140" t="s">
        <v>117</v>
      </c>
      <c r="L1265" s="144"/>
      <c r="M1265" s="145" t="s">
        <v>1</v>
      </c>
      <c r="N1265" s="146" t="s">
        <v>34</v>
      </c>
      <c r="O1265" s="131">
        <v>0</v>
      </c>
      <c r="P1265" s="131">
        <f t="shared" si="211"/>
        <v>0</v>
      </c>
      <c r="Q1265" s="131">
        <v>0</v>
      </c>
      <c r="R1265" s="131">
        <f t="shared" si="212"/>
        <v>0</v>
      </c>
      <c r="S1265" s="131">
        <v>0</v>
      </c>
      <c r="T1265" s="132">
        <f t="shared" si="213"/>
        <v>0</v>
      </c>
      <c r="AR1265" s="133" t="s">
        <v>623</v>
      </c>
      <c r="AT1265" s="133" t="s">
        <v>2422</v>
      </c>
      <c r="AU1265" s="133" t="s">
        <v>76</v>
      </c>
      <c r="AY1265" s="13" t="s">
        <v>112</v>
      </c>
      <c r="BE1265" s="134">
        <f t="shared" si="214"/>
        <v>29000</v>
      </c>
      <c r="BF1265" s="134">
        <f t="shared" si="215"/>
        <v>0</v>
      </c>
      <c r="BG1265" s="134">
        <f t="shared" si="216"/>
        <v>0</v>
      </c>
      <c r="BH1265" s="134">
        <f t="shared" si="217"/>
        <v>0</v>
      </c>
      <c r="BI1265" s="134">
        <f t="shared" si="218"/>
        <v>0</v>
      </c>
      <c r="BJ1265" s="13" t="s">
        <v>76</v>
      </c>
      <c r="BK1265" s="134">
        <f t="shared" si="219"/>
        <v>29000</v>
      </c>
      <c r="BL1265" s="13" t="s">
        <v>623</v>
      </c>
      <c r="BM1265" s="133" t="s">
        <v>4620</v>
      </c>
    </row>
    <row r="1266" spans="2:65" s="1" customFormat="1" ht="24.2" customHeight="1">
      <c r="B1266" s="122"/>
      <c r="C1266" s="138" t="s">
        <v>4621</v>
      </c>
      <c r="D1266" s="138" t="s">
        <v>2422</v>
      </c>
      <c r="E1266" s="139" t="s">
        <v>4622</v>
      </c>
      <c r="F1266" s="140" t="s">
        <v>4623</v>
      </c>
      <c r="G1266" s="141" t="s">
        <v>133</v>
      </c>
      <c r="H1266" s="142">
        <v>4</v>
      </c>
      <c r="I1266" s="143">
        <v>20700</v>
      </c>
      <c r="J1266" s="143">
        <f t="shared" si="210"/>
        <v>82800</v>
      </c>
      <c r="K1266" s="140" t="s">
        <v>117</v>
      </c>
      <c r="L1266" s="144"/>
      <c r="M1266" s="145" t="s">
        <v>1</v>
      </c>
      <c r="N1266" s="146" t="s">
        <v>34</v>
      </c>
      <c r="O1266" s="131">
        <v>0</v>
      </c>
      <c r="P1266" s="131">
        <f t="shared" si="211"/>
        <v>0</v>
      </c>
      <c r="Q1266" s="131">
        <v>0</v>
      </c>
      <c r="R1266" s="131">
        <f t="shared" si="212"/>
        <v>0</v>
      </c>
      <c r="S1266" s="131">
        <v>0</v>
      </c>
      <c r="T1266" s="132">
        <f t="shared" si="213"/>
        <v>0</v>
      </c>
      <c r="AR1266" s="133" t="s">
        <v>623</v>
      </c>
      <c r="AT1266" s="133" t="s">
        <v>2422</v>
      </c>
      <c r="AU1266" s="133" t="s">
        <v>76</v>
      </c>
      <c r="AY1266" s="13" t="s">
        <v>112</v>
      </c>
      <c r="BE1266" s="134">
        <f t="shared" si="214"/>
        <v>82800</v>
      </c>
      <c r="BF1266" s="134">
        <f t="shared" si="215"/>
        <v>0</v>
      </c>
      <c r="BG1266" s="134">
        <f t="shared" si="216"/>
        <v>0</v>
      </c>
      <c r="BH1266" s="134">
        <f t="shared" si="217"/>
        <v>0</v>
      </c>
      <c r="BI1266" s="134">
        <f t="shared" si="218"/>
        <v>0</v>
      </c>
      <c r="BJ1266" s="13" t="s">
        <v>76</v>
      </c>
      <c r="BK1266" s="134">
        <f t="shared" si="219"/>
        <v>82800</v>
      </c>
      <c r="BL1266" s="13" t="s">
        <v>623</v>
      </c>
      <c r="BM1266" s="133" t="s">
        <v>4624</v>
      </c>
    </row>
    <row r="1267" spans="2:65" s="1" customFormat="1" ht="24.2" customHeight="1">
      <c r="B1267" s="122"/>
      <c r="C1267" s="138" t="s">
        <v>4625</v>
      </c>
      <c r="D1267" s="138" t="s">
        <v>2422</v>
      </c>
      <c r="E1267" s="139" t="s">
        <v>4626</v>
      </c>
      <c r="F1267" s="140" t="s">
        <v>4627</v>
      </c>
      <c r="G1267" s="141" t="s">
        <v>133</v>
      </c>
      <c r="H1267" s="142">
        <v>4</v>
      </c>
      <c r="I1267" s="143">
        <v>16200</v>
      </c>
      <c r="J1267" s="143">
        <f t="shared" si="210"/>
        <v>64800</v>
      </c>
      <c r="K1267" s="140" t="s">
        <v>117</v>
      </c>
      <c r="L1267" s="144"/>
      <c r="M1267" s="145" t="s">
        <v>1</v>
      </c>
      <c r="N1267" s="146" t="s">
        <v>34</v>
      </c>
      <c r="O1267" s="131">
        <v>0</v>
      </c>
      <c r="P1267" s="131">
        <f t="shared" si="211"/>
        <v>0</v>
      </c>
      <c r="Q1267" s="131">
        <v>0</v>
      </c>
      <c r="R1267" s="131">
        <f t="shared" si="212"/>
        <v>0</v>
      </c>
      <c r="S1267" s="131">
        <v>0</v>
      </c>
      <c r="T1267" s="132">
        <f t="shared" si="213"/>
        <v>0</v>
      </c>
      <c r="AR1267" s="133" t="s">
        <v>623</v>
      </c>
      <c r="AT1267" s="133" t="s">
        <v>2422</v>
      </c>
      <c r="AU1267" s="133" t="s">
        <v>76</v>
      </c>
      <c r="AY1267" s="13" t="s">
        <v>112</v>
      </c>
      <c r="BE1267" s="134">
        <f t="shared" si="214"/>
        <v>64800</v>
      </c>
      <c r="BF1267" s="134">
        <f t="shared" si="215"/>
        <v>0</v>
      </c>
      <c r="BG1267" s="134">
        <f t="shared" si="216"/>
        <v>0</v>
      </c>
      <c r="BH1267" s="134">
        <f t="shared" si="217"/>
        <v>0</v>
      </c>
      <c r="BI1267" s="134">
        <f t="shared" si="218"/>
        <v>0</v>
      </c>
      <c r="BJ1267" s="13" t="s">
        <v>76</v>
      </c>
      <c r="BK1267" s="134">
        <f t="shared" si="219"/>
        <v>64800</v>
      </c>
      <c r="BL1267" s="13" t="s">
        <v>623</v>
      </c>
      <c r="BM1267" s="133" t="s">
        <v>4628</v>
      </c>
    </row>
    <row r="1268" spans="2:65" s="1" customFormat="1" ht="24.2" customHeight="1">
      <c r="B1268" s="122"/>
      <c r="C1268" s="138" t="s">
        <v>4629</v>
      </c>
      <c r="D1268" s="138" t="s">
        <v>2422</v>
      </c>
      <c r="E1268" s="139" t="s">
        <v>4630</v>
      </c>
      <c r="F1268" s="140" t="s">
        <v>4631</v>
      </c>
      <c r="G1268" s="141" t="s">
        <v>133</v>
      </c>
      <c r="H1268" s="142">
        <v>10</v>
      </c>
      <c r="I1268" s="143">
        <v>8900</v>
      </c>
      <c r="J1268" s="143">
        <f t="shared" si="210"/>
        <v>89000</v>
      </c>
      <c r="K1268" s="140" t="s">
        <v>117</v>
      </c>
      <c r="L1268" s="144"/>
      <c r="M1268" s="145" t="s">
        <v>1</v>
      </c>
      <c r="N1268" s="146" t="s">
        <v>34</v>
      </c>
      <c r="O1268" s="131">
        <v>0</v>
      </c>
      <c r="P1268" s="131">
        <f t="shared" si="211"/>
        <v>0</v>
      </c>
      <c r="Q1268" s="131">
        <v>0</v>
      </c>
      <c r="R1268" s="131">
        <f t="shared" si="212"/>
        <v>0</v>
      </c>
      <c r="S1268" s="131">
        <v>0</v>
      </c>
      <c r="T1268" s="132">
        <f t="shared" si="213"/>
        <v>0</v>
      </c>
      <c r="AR1268" s="133" t="s">
        <v>623</v>
      </c>
      <c r="AT1268" s="133" t="s">
        <v>2422</v>
      </c>
      <c r="AU1268" s="133" t="s">
        <v>76</v>
      </c>
      <c r="AY1268" s="13" t="s">
        <v>112</v>
      </c>
      <c r="BE1268" s="134">
        <f t="shared" si="214"/>
        <v>89000</v>
      </c>
      <c r="BF1268" s="134">
        <f t="shared" si="215"/>
        <v>0</v>
      </c>
      <c r="BG1268" s="134">
        <f t="shared" si="216"/>
        <v>0</v>
      </c>
      <c r="BH1268" s="134">
        <f t="shared" si="217"/>
        <v>0</v>
      </c>
      <c r="BI1268" s="134">
        <f t="shared" si="218"/>
        <v>0</v>
      </c>
      <c r="BJ1268" s="13" t="s">
        <v>76</v>
      </c>
      <c r="BK1268" s="134">
        <f t="shared" si="219"/>
        <v>89000</v>
      </c>
      <c r="BL1268" s="13" t="s">
        <v>623</v>
      </c>
      <c r="BM1268" s="133" t="s">
        <v>4632</v>
      </c>
    </row>
    <row r="1269" spans="2:65" s="1" customFormat="1" ht="24.2" customHeight="1">
      <c r="B1269" s="122"/>
      <c r="C1269" s="138" t="s">
        <v>4633</v>
      </c>
      <c r="D1269" s="138" t="s">
        <v>2422</v>
      </c>
      <c r="E1269" s="139" t="s">
        <v>4634</v>
      </c>
      <c r="F1269" s="140" t="s">
        <v>4635</v>
      </c>
      <c r="G1269" s="141" t="s">
        <v>116</v>
      </c>
      <c r="H1269" s="142">
        <v>1000</v>
      </c>
      <c r="I1269" s="143">
        <v>378</v>
      </c>
      <c r="J1269" s="143">
        <f t="shared" si="210"/>
        <v>378000</v>
      </c>
      <c r="K1269" s="140" t="s">
        <v>117</v>
      </c>
      <c r="L1269" s="144"/>
      <c r="M1269" s="145" t="s">
        <v>1</v>
      </c>
      <c r="N1269" s="146" t="s">
        <v>34</v>
      </c>
      <c r="O1269" s="131">
        <v>0</v>
      </c>
      <c r="P1269" s="131">
        <f t="shared" si="211"/>
        <v>0</v>
      </c>
      <c r="Q1269" s="131">
        <v>0</v>
      </c>
      <c r="R1269" s="131">
        <f t="shared" si="212"/>
        <v>0</v>
      </c>
      <c r="S1269" s="131">
        <v>0</v>
      </c>
      <c r="T1269" s="132">
        <f t="shared" si="213"/>
        <v>0</v>
      </c>
      <c r="AR1269" s="133" t="s">
        <v>623</v>
      </c>
      <c r="AT1269" s="133" t="s">
        <v>2422</v>
      </c>
      <c r="AU1269" s="133" t="s">
        <v>76</v>
      </c>
      <c r="AY1269" s="13" t="s">
        <v>112</v>
      </c>
      <c r="BE1269" s="134">
        <f t="shared" si="214"/>
        <v>378000</v>
      </c>
      <c r="BF1269" s="134">
        <f t="shared" si="215"/>
        <v>0</v>
      </c>
      <c r="BG1269" s="134">
        <f t="shared" si="216"/>
        <v>0</v>
      </c>
      <c r="BH1269" s="134">
        <f t="shared" si="217"/>
        <v>0</v>
      </c>
      <c r="BI1269" s="134">
        <f t="shared" si="218"/>
        <v>0</v>
      </c>
      <c r="BJ1269" s="13" t="s">
        <v>76</v>
      </c>
      <c r="BK1269" s="134">
        <f t="shared" si="219"/>
        <v>378000</v>
      </c>
      <c r="BL1269" s="13" t="s">
        <v>623</v>
      </c>
      <c r="BM1269" s="133" t="s">
        <v>4636</v>
      </c>
    </row>
    <row r="1270" spans="2:65" s="1" customFormat="1" ht="24.2" customHeight="1">
      <c r="B1270" s="122"/>
      <c r="C1270" s="138" t="s">
        <v>4637</v>
      </c>
      <c r="D1270" s="138" t="s">
        <v>2422</v>
      </c>
      <c r="E1270" s="139" t="s">
        <v>4638</v>
      </c>
      <c r="F1270" s="140" t="s">
        <v>4639</v>
      </c>
      <c r="G1270" s="141" t="s">
        <v>116</v>
      </c>
      <c r="H1270" s="142">
        <v>1000</v>
      </c>
      <c r="I1270" s="143">
        <v>588</v>
      </c>
      <c r="J1270" s="143">
        <f t="shared" si="210"/>
        <v>588000</v>
      </c>
      <c r="K1270" s="140" t="s">
        <v>117</v>
      </c>
      <c r="L1270" s="144"/>
      <c r="M1270" s="145" t="s">
        <v>1</v>
      </c>
      <c r="N1270" s="146" t="s">
        <v>34</v>
      </c>
      <c r="O1270" s="131">
        <v>0</v>
      </c>
      <c r="P1270" s="131">
        <f t="shared" si="211"/>
        <v>0</v>
      </c>
      <c r="Q1270" s="131">
        <v>0</v>
      </c>
      <c r="R1270" s="131">
        <f t="shared" si="212"/>
        <v>0</v>
      </c>
      <c r="S1270" s="131">
        <v>0</v>
      </c>
      <c r="T1270" s="132">
        <f t="shared" si="213"/>
        <v>0</v>
      </c>
      <c r="AR1270" s="133" t="s">
        <v>623</v>
      </c>
      <c r="AT1270" s="133" t="s">
        <v>2422</v>
      </c>
      <c r="AU1270" s="133" t="s">
        <v>76</v>
      </c>
      <c r="AY1270" s="13" t="s">
        <v>112</v>
      </c>
      <c r="BE1270" s="134">
        <f t="shared" si="214"/>
        <v>588000</v>
      </c>
      <c r="BF1270" s="134">
        <f t="shared" si="215"/>
        <v>0</v>
      </c>
      <c r="BG1270" s="134">
        <f t="shared" si="216"/>
        <v>0</v>
      </c>
      <c r="BH1270" s="134">
        <f t="shared" si="217"/>
        <v>0</v>
      </c>
      <c r="BI1270" s="134">
        <f t="shared" si="218"/>
        <v>0</v>
      </c>
      <c r="BJ1270" s="13" t="s">
        <v>76</v>
      </c>
      <c r="BK1270" s="134">
        <f t="shared" si="219"/>
        <v>588000</v>
      </c>
      <c r="BL1270" s="13" t="s">
        <v>623</v>
      </c>
      <c r="BM1270" s="133" t="s">
        <v>4640</v>
      </c>
    </row>
    <row r="1271" spans="2:65" s="1" customFormat="1" ht="24.2" customHeight="1">
      <c r="B1271" s="122"/>
      <c r="C1271" s="138" t="s">
        <v>4641</v>
      </c>
      <c r="D1271" s="138" t="s">
        <v>2422</v>
      </c>
      <c r="E1271" s="139" t="s">
        <v>4642</v>
      </c>
      <c r="F1271" s="140" t="s">
        <v>4643</v>
      </c>
      <c r="G1271" s="141" t="s">
        <v>116</v>
      </c>
      <c r="H1271" s="142">
        <v>2500</v>
      </c>
      <c r="I1271" s="143">
        <v>945</v>
      </c>
      <c r="J1271" s="143">
        <f t="shared" si="210"/>
        <v>2362500</v>
      </c>
      <c r="K1271" s="140" t="s">
        <v>117</v>
      </c>
      <c r="L1271" s="144"/>
      <c r="M1271" s="145" t="s">
        <v>1</v>
      </c>
      <c r="N1271" s="146" t="s">
        <v>34</v>
      </c>
      <c r="O1271" s="131">
        <v>0</v>
      </c>
      <c r="P1271" s="131">
        <f t="shared" si="211"/>
        <v>0</v>
      </c>
      <c r="Q1271" s="131">
        <v>0</v>
      </c>
      <c r="R1271" s="131">
        <f t="shared" si="212"/>
        <v>0</v>
      </c>
      <c r="S1271" s="131">
        <v>0</v>
      </c>
      <c r="T1271" s="132">
        <f t="shared" si="213"/>
        <v>0</v>
      </c>
      <c r="AR1271" s="133" t="s">
        <v>623</v>
      </c>
      <c r="AT1271" s="133" t="s">
        <v>2422</v>
      </c>
      <c r="AU1271" s="133" t="s">
        <v>76</v>
      </c>
      <c r="AY1271" s="13" t="s">
        <v>112</v>
      </c>
      <c r="BE1271" s="134">
        <f t="shared" si="214"/>
        <v>2362500</v>
      </c>
      <c r="BF1271" s="134">
        <f t="shared" si="215"/>
        <v>0</v>
      </c>
      <c r="BG1271" s="134">
        <f t="shared" si="216"/>
        <v>0</v>
      </c>
      <c r="BH1271" s="134">
        <f t="shared" si="217"/>
        <v>0</v>
      </c>
      <c r="BI1271" s="134">
        <f t="shared" si="218"/>
        <v>0</v>
      </c>
      <c r="BJ1271" s="13" t="s">
        <v>76</v>
      </c>
      <c r="BK1271" s="134">
        <f t="shared" si="219"/>
        <v>2362500</v>
      </c>
      <c r="BL1271" s="13" t="s">
        <v>623</v>
      </c>
      <c r="BM1271" s="133" t="s">
        <v>4644</v>
      </c>
    </row>
    <row r="1272" spans="2:65" s="1" customFormat="1" ht="21.75" customHeight="1">
      <c r="B1272" s="122"/>
      <c r="C1272" s="138" t="s">
        <v>4645</v>
      </c>
      <c r="D1272" s="138" t="s">
        <v>2422</v>
      </c>
      <c r="E1272" s="139" t="s">
        <v>4646</v>
      </c>
      <c r="F1272" s="140" t="s">
        <v>4647</v>
      </c>
      <c r="G1272" s="141" t="s">
        <v>116</v>
      </c>
      <c r="H1272" s="142">
        <v>2500</v>
      </c>
      <c r="I1272" s="143">
        <v>609</v>
      </c>
      <c r="J1272" s="143">
        <f t="shared" si="210"/>
        <v>1522500</v>
      </c>
      <c r="K1272" s="140" t="s">
        <v>117</v>
      </c>
      <c r="L1272" s="144"/>
      <c r="M1272" s="145" t="s">
        <v>1</v>
      </c>
      <c r="N1272" s="146" t="s">
        <v>34</v>
      </c>
      <c r="O1272" s="131">
        <v>0</v>
      </c>
      <c r="P1272" s="131">
        <f t="shared" si="211"/>
        <v>0</v>
      </c>
      <c r="Q1272" s="131">
        <v>0</v>
      </c>
      <c r="R1272" s="131">
        <f t="shared" si="212"/>
        <v>0</v>
      </c>
      <c r="S1272" s="131">
        <v>0</v>
      </c>
      <c r="T1272" s="132">
        <f t="shared" si="213"/>
        <v>0</v>
      </c>
      <c r="AR1272" s="133" t="s">
        <v>623</v>
      </c>
      <c r="AT1272" s="133" t="s">
        <v>2422</v>
      </c>
      <c r="AU1272" s="133" t="s">
        <v>76</v>
      </c>
      <c r="AY1272" s="13" t="s">
        <v>112</v>
      </c>
      <c r="BE1272" s="134">
        <f t="shared" si="214"/>
        <v>1522500</v>
      </c>
      <c r="BF1272" s="134">
        <f t="shared" si="215"/>
        <v>0</v>
      </c>
      <c r="BG1272" s="134">
        <f t="shared" si="216"/>
        <v>0</v>
      </c>
      <c r="BH1272" s="134">
        <f t="shared" si="217"/>
        <v>0</v>
      </c>
      <c r="BI1272" s="134">
        <f t="shared" si="218"/>
        <v>0</v>
      </c>
      <c r="BJ1272" s="13" t="s">
        <v>76</v>
      </c>
      <c r="BK1272" s="134">
        <f t="shared" si="219"/>
        <v>1522500</v>
      </c>
      <c r="BL1272" s="13" t="s">
        <v>623</v>
      </c>
      <c r="BM1272" s="133" t="s">
        <v>4648</v>
      </c>
    </row>
    <row r="1273" spans="2:65" s="1" customFormat="1" ht="24.2" customHeight="1">
      <c r="B1273" s="122"/>
      <c r="C1273" s="138" t="s">
        <v>4649</v>
      </c>
      <c r="D1273" s="138" t="s">
        <v>2422</v>
      </c>
      <c r="E1273" s="139" t="s">
        <v>4650</v>
      </c>
      <c r="F1273" s="140" t="s">
        <v>4651</v>
      </c>
      <c r="G1273" s="141" t="s">
        <v>133</v>
      </c>
      <c r="H1273" s="142">
        <v>10</v>
      </c>
      <c r="I1273" s="143">
        <v>9090</v>
      </c>
      <c r="J1273" s="143">
        <f t="shared" si="210"/>
        <v>90900</v>
      </c>
      <c r="K1273" s="140" t="s">
        <v>117</v>
      </c>
      <c r="L1273" s="144"/>
      <c r="M1273" s="145" t="s">
        <v>1</v>
      </c>
      <c r="N1273" s="146" t="s">
        <v>34</v>
      </c>
      <c r="O1273" s="131">
        <v>0</v>
      </c>
      <c r="P1273" s="131">
        <f t="shared" si="211"/>
        <v>0</v>
      </c>
      <c r="Q1273" s="131">
        <v>0</v>
      </c>
      <c r="R1273" s="131">
        <f t="shared" si="212"/>
        <v>0</v>
      </c>
      <c r="S1273" s="131">
        <v>0</v>
      </c>
      <c r="T1273" s="132">
        <f t="shared" si="213"/>
        <v>0</v>
      </c>
      <c r="AR1273" s="133" t="s">
        <v>623</v>
      </c>
      <c r="AT1273" s="133" t="s">
        <v>2422</v>
      </c>
      <c r="AU1273" s="133" t="s">
        <v>76</v>
      </c>
      <c r="AY1273" s="13" t="s">
        <v>112</v>
      </c>
      <c r="BE1273" s="134">
        <f t="shared" si="214"/>
        <v>90900</v>
      </c>
      <c r="BF1273" s="134">
        <f t="shared" si="215"/>
        <v>0</v>
      </c>
      <c r="BG1273" s="134">
        <f t="shared" si="216"/>
        <v>0</v>
      </c>
      <c r="BH1273" s="134">
        <f t="shared" si="217"/>
        <v>0</v>
      </c>
      <c r="BI1273" s="134">
        <f t="shared" si="218"/>
        <v>0</v>
      </c>
      <c r="BJ1273" s="13" t="s">
        <v>76</v>
      </c>
      <c r="BK1273" s="134">
        <f t="shared" si="219"/>
        <v>90900</v>
      </c>
      <c r="BL1273" s="13" t="s">
        <v>623</v>
      </c>
      <c r="BM1273" s="133" t="s">
        <v>4652</v>
      </c>
    </row>
    <row r="1274" spans="2:65" s="1" customFormat="1" ht="24.2" customHeight="1">
      <c r="B1274" s="122"/>
      <c r="C1274" s="138" t="s">
        <v>4653</v>
      </c>
      <c r="D1274" s="138" t="s">
        <v>2422</v>
      </c>
      <c r="E1274" s="139" t="s">
        <v>4654</v>
      </c>
      <c r="F1274" s="140" t="s">
        <v>4655</v>
      </c>
      <c r="G1274" s="141" t="s">
        <v>133</v>
      </c>
      <c r="H1274" s="142">
        <v>10</v>
      </c>
      <c r="I1274" s="143">
        <v>16100</v>
      </c>
      <c r="J1274" s="143">
        <f t="shared" si="210"/>
        <v>161000</v>
      </c>
      <c r="K1274" s="140" t="s">
        <v>117</v>
      </c>
      <c r="L1274" s="144"/>
      <c r="M1274" s="145" t="s">
        <v>1</v>
      </c>
      <c r="N1274" s="146" t="s">
        <v>34</v>
      </c>
      <c r="O1274" s="131">
        <v>0</v>
      </c>
      <c r="P1274" s="131">
        <f t="shared" si="211"/>
        <v>0</v>
      </c>
      <c r="Q1274" s="131">
        <v>0</v>
      </c>
      <c r="R1274" s="131">
        <f t="shared" si="212"/>
        <v>0</v>
      </c>
      <c r="S1274" s="131">
        <v>0</v>
      </c>
      <c r="T1274" s="132">
        <f t="shared" si="213"/>
        <v>0</v>
      </c>
      <c r="AR1274" s="133" t="s">
        <v>623</v>
      </c>
      <c r="AT1274" s="133" t="s">
        <v>2422</v>
      </c>
      <c r="AU1274" s="133" t="s">
        <v>76</v>
      </c>
      <c r="AY1274" s="13" t="s">
        <v>112</v>
      </c>
      <c r="BE1274" s="134">
        <f t="shared" si="214"/>
        <v>161000</v>
      </c>
      <c r="BF1274" s="134">
        <f t="shared" si="215"/>
        <v>0</v>
      </c>
      <c r="BG1274" s="134">
        <f t="shared" si="216"/>
        <v>0</v>
      </c>
      <c r="BH1274" s="134">
        <f t="shared" si="217"/>
        <v>0</v>
      </c>
      <c r="BI1274" s="134">
        <f t="shared" si="218"/>
        <v>0</v>
      </c>
      <c r="BJ1274" s="13" t="s">
        <v>76</v>
      </c>
      <c r="BK1274" s="134">
        <f t="shared" si="219"/>
        <v>161000</v>
      </c>
      <c r="BL1274" s="13" t="s">
        <v>623</v>
      </c>
      <c r="BM1274" s="133" t="s">
        <v>4656</v>
      </c>
    </row>
    <row r="1275" spans="2:65" s="1" customFormat="1" ht="21.75" customHeight="1">
      <c r="B1275" s="122"/>
      <c r="C1275" s="138" t="s">
        <v>4657</v>
      </c>
      <c r="D1275" s="138" t="s">
        <v>2422</v>
      </c>
      <c r="E1275" s="139" t="s">
        <v>4658</v>
      </c>
      <c r="F1275" s="140" t="s">
        <v>4659</v>
      </c>
      <c r="G1275" s="141" t="s">
        <v>133</v>
      </c>
      <c r="H1275" s="142">
        <v>4</v>
      </c>
      <c r="I1275" s="143">
        <v>11800</v>
      </c>
      <c r="J1275" s="143">
        <f t="shared" si="210"/>
        <v>47200</v>
      </c>
      <c r="K1275" s="140" t="s">
        <v>117</v>
      </c>
      <c r="L1275" s="144"/>
      <c r="M1275" s="145" t="s">
        <v>1</v>
      </c>
      <c r="N1275" s="146" t="s">
        <v>34</v>
      </c>
      <c r="O1275" s="131">
        <v>0</v>
      </c>
      <c r="P1275" s="131">
        <f t="shared" si="211"/>
        <v>0</v>
      </c>
      <c r="Q1275" s="131">
        <v>0</v>
      </c>
      <c r="R1275" s="131">
        <f t="shared" si="212"/>
        <v>0</v>
      </c>
      <c r="S1275" s="131">
        <v>0</v>
      </c>
      <c r="T1275" s="132">
        <f t="shared" si="213"/>
        <v>0</v>
      </c>
      <c r="AR1275" s="133" t="s">
        <v>623</v>
      </c>
      <c r="AT1275" s="133" t="s">
        <v>2422</v>
      </c>
      <c r="AU1275" s="133" t="s">
        <v>76</v>
      </c>
      <c r="AY1275" s="13" t="s">
        <v>112</v>
      </c>
      <c r="BE1275" s="134">
        <f t="shared" si="214"/>
        <v>47200</v>
      </c>
      <c r="BF1275" s="134">
        <f t="shared" si="215"/>
        <v>0</v>
      </c>
      <c r="BG1275" s="134">
        <f t="shared" si="216"/>
        <v>0</v>
      </c>
      <c r="BH1275" s="134">
        <f t="shared" si="217"/>
        <v>0</v>
      </c>
      <c r="BI1275" s="134">
        <f t="shared" si="218"/>
        <v>0</v>
      </c>
      <c r="BJ1275" s="13" t="s">
        <v>76</v>
      </c>
      <c r="BK1275" s="134">
        <f t="shared" si="219"/>
        <v>47200</v>
      </c>
      <c r="BL1275" s="13" t="s">
        <v>623</v>
      </c>
      <c r="BM1275" s="133" t="s">
        <v>4660</v>
      </c>
    </row>
    <row r="1276" spans="2:65" s="1" customFormat="1" ht="24.2" customHeight="1">
      <c r="B1276" s="122"/>
      <c r="C1276" s="138" t="s">
        <v>4661</v>
      </c>
      <c r="D1276" s="138" t="s">
        <v>2422</v>
      </c>
      <c r="E1276" s="139" t="s">
        <v>4662</v>
      </c>
      <c r="F1276" s="140" t="s">
        <v>4663</v>
      </c>
      <c r="G1276" s="141" t="s">
        <v>133</v>
      </c>
      <c r="H1276" s="142">
        <v>4</v>
      </c>
      <c r="I1276" s="143">
        <v>18900</v>
      </c>
      <c r="J1276" s="143">
        <f t="shared" si="210"/>
        <v>75600</v>
      </c>
      <c r="K1276" s="140" t="s">
        <v>117</v>
      </c>
      <c r="L1276" s="144"/>
      <c r="M1276" s="145" t="s">
        <v>1</v>
      </c>
      <c r="N1276" s="146" t="s">
        <v>34</v>
      </c>
      <c r="O1276" s="131">
        <v>0</v>
      </c>
      <c r="P1276" s="131">
        <f t="shared" si="211"/>
        <v>0</v>
      </c>
      <c r="Q1276" s="131">
        <v>0</v>
      </c>
      <c r="R1276" s="131">
        <f t="shared" si="212"/>
        <v>0</v>
      </c>
      <c r="S1276" s="131">
        <v>0</v>
      </c>
      <c r="T1276" s="132">
        <f t="shared" si="213"/>
        <v>0</v>
      </c>
      <c r="AR1276" s="133" t="s">
        <v>623</v>
      </c>
      <c r="AT1276" s="133" t="s">
        <v>2422</v>
      </c>
      <c r="AU1276" s="133" t="s">
        <v>76</v>
      </c>
      <c r="AY1276" s="13" t="s">
        <v>112</v>
      </c>
      <c r="BE1276" s="134">
        <f t="shared" si="214"/>
        <v>75600</v>
      </c>
      <c r="BF1276" s="134">
        <f t="shared" si="215"/>
        <v>0</v>
      </c>
      <c r="BG1276" s="134">
        <f t="shared" si="216"/>
        <v>0</v>
      </c>
      <c r="BH1276" s="134">
        <f t="shared" si="217"/>
        <v>0</v>
      </c>
      <c r="BI1276" s="134">
        <f t="shared" si="218"/>
        <v>0</v>
      </c>
      <c r="BJ1276" s="13" t="s">
        <v>76</v>
      </c>
      <c r="BK1276" s="134">
        <f t="shared" si="219"/>
        <v>75600</v>
      </c>
      <c r="BL1276" s="13" t="s">
        <v>623</v>
      </c>
      <c r="BM1276" s="133" t="s">
        <v>4664</v>
      </c>
    </row>
    <row r="1277" spans="2:65" s="1" customFormat="1" ht="24.2" customHeight="1">
      <c r="B1277" s="122"/>
      <c r="C1277" s="138" t="s">
        <v>4665</v>
      </c>
      <c r="D1277" s="138" t="s">
        <v>2422</v>
      </c>
      <c r="E1277" s="139" t="s">
        <v>4666</v>
      </c>
      <c r="F1277" s="140" t="s">
        <v>4667</v>
      </c>
      <c r="G1277" s="141" t="s">
        <v>133</v>
      </c>
      <c r="H1277" s="142">
        <v>4</v>
      </c>
      <c r="I1277" s="143">
        <v>10900</v>
      </c>
      <c r="J1277" s="143">
        <f t="shared" si="210"/>
        <v>43600</v>
      </c>
      <c r="K1277" s="140" t="s">
        <v>117</v>
      </c>
      <c r="L1277" s="144"/>
      <c r="M1277" s="145" t="s">
        <v>1</v>
      </c>
      <c r="N1277" s="146" t="s">
        <v>34</v>
      </c>
      <c r="O1277" s="131">
        <v>0</v>
      </c>
      <c r="P1277" s="131">
        <f t="shared" si="211"/>
        <v>0</v>
      </c>
      <c r="Q1277" s="131">
        <v>0</v>
      </c>
      <c r="R1277" s="131">
        <f t="shared" si="212"/>
        <v>0</v>
      </c>
      <c r="S1277" s="131">
        <v>0</v>
      </c>
      <c r="T1277" s="132">
        <f t="shared" si="213"/>
        <v>0</v>
      </c>
      <c r="AR1277" s="133" t="s">
        <v>623</v>
      </c>
      <c r="AT1277" s="133" t="s">
        <v>2422</v>
      </c>
      <c r="AU1277" s="133" t="s">
        <v>76</v>
      </c>
      <c r="AY1277" s="13" t="s">
        <v>112</v>
      </c>
      <c r="BE1277" s="134">
        <f t="shared" si="214"/>
        <v>43600</v>
      </c>
      <c r="BF1277" s="134">
        <f t="shared" si="215"/>
        <v>0</v>
      </c>
      <c r="BG1277" s="134">
        <f t="shared" si="216"/>
        <v>0</v>
      </c>
      <c r="BH1277" s="134">
        <f t="shared" si="217"/>
        <v>0</v>
      </c>
      <c r="BI1277" s="134">
        <f t="shared" si="218"/>
        <v>0</v>
      </c>
      <c r="BJ1277" s="13" t="s">
        <v>76</v>
      </c>
      <c r="BK1277" s="134">
        <f t="shared" si="219"/>
        <v>43600</v>
      </c>
      <c r="BL1277" s="13" t="s">
        <v>623</v>
      </c>
      <c r="BM1277" s="133" t="s">
        <v>4668</v>
      </c>
    </row>
    <row r="1278" spans="2:65" s="1" customFormat="1" ht="24.2" customHeight="1">
      <c r="B1278" s="122"/>
      <c r="C1278" s="138" t="s">
        <v>4669</v>
      </c>
      <c r="D1278" s="138" t="s">
        <v>2422</v>
      </c>
      <c r="E1278" s="139" t="s">
        <v>4670</v>
      </c>
      <c r="F1278" s="140" t="s">
        <v>4671</v>
      </c>
      <c r="G1278" s="141" t="s">
        <v>133</v>
      </c>
      <c r="H1278" s="142">
        <v>4</v>
      </c>
      <c r="I1278" s="143">
        <v>23300</v>
      </c>
      <c r="J1278" s="143">
        <f t="shared" si="210"/>
        <v>93200</v>
      </c>
      <c r="K1278" s="140" t="s">
        <v>117</v>
      </c>
      <c r="L1278" s="144"/>
      <c r="M1278" s="145" t="s">
        <v>1</v>
      </c>
      <c r="N1278" s="146" t="s">
        <v>34</v>
      </c>
      <c r="O1278" s="131">
        <v>0</v>
      </c>
      <c r="P1278" s="131">
        <f t="shared" si="211"/>
        <v>0</v>
      </c>
      <c r="Q1278" s="131">
        <v>0</v>
      </c>
      <c r="R1278" s="131">
        <f t="shared" si="212"/>
        <v>0</v>
      </c>
      <c r="S1278" s="131">
        <v>0</v>
      </c>
      <c r="T1278" s="132">
        <f t="shared" si="213"/>
        <v>0</v>
      </c>
      <c r="AR1278" s="133" t="s">
        <v>623</v>
      </c>
      <c r="AT1278" s="133" t="s">
        <v>2422</v>
      </c>
      <c r="AU1278" s="133" t="s">
        <v>76</v>
      </c>
      <c r="AY1278" s="13" t="s">
        <v>112</v>
      </c>
      <c r="BE1278" s="134">
        <f t="shared" si="214"/>
        <v>93200</v>
      </c>
      <c r="BF1278" s="134">
        <f t="shared" si="215"/>
        <v>0</v>
      </c>
      <c r="BG1278" s="134">
        <f t="shared" si="216"/>
        <v>0</v>
      </c>
      <c r="BH1278" s="134">
        <f t="shared" si="217"/>
        <v>0</v>
      </c>
      <c r="BI1278" s="134">
        <f t="shared" si="218"/>
        <v>0</v>
      </c>
      <c r="BJ1278" s="13" t="s">
        <v>76</v>
      </c>
      <c r="BK1278" s="134">
        <f t="shared" si="219"/>
        <v>93200</v>
      </c>
      <c r="BL1278" s="13" t="s">
        <v>623</v>
      </c>
      <c r="BM1278" s="133" t="s">
        <v>4672</v>
      </c>
    </row>
    <row r="1279" spans="2:65" s="1" customFormat="1" ht="24.2" customHeight="1">
      <c r="B1279" s="122"/>
      <c r="C1279" s="138" t="s">
        <v>4673</v>
      </c>
      <c r="D1279" s="138" t="s">
        <v>2422</v>
      </c>
      <c r="E1279" s="139" t="s">
        <v>4674</v>
      </c>
      <c r="F1279" s="140" t="s">
        <v>4675</v>
      </c>
      <c r="G1279" s="141" t="s">
        <v>133</v>
      </c>
      <c r="H1279" s="142">
        <v>10</v>
      </c>
      <c r="I1279" s="143">
        <v>4770</v>
      </c>
      <c r="J1279" s="143">
        <f t="shared" si="210"/>
        <v>47700</v>
      </c>
      <c r="K1279" s="140" t="s">
        <v>117</v>
      </c>
      <c r="L1279" s="144"/>
      <c r="M1279" s="145" t="s">
        <v>1</v>
      </c>
      <c r="N1279" s="146" t="s">
        <v>34</v>
      </c>
      <c r="O1279" s="131">
        <v>0</v>
      </c>
      <c r="P1279" s="131">
        <f t="shared" si="211"/>
        <v>0</v>
      </c>
      <c r="Q1279" s="131">
        <v>0</v>
      </c>
      <c r="R1279" s="131">
        <f t="shared" si="212"/>
        <v>0</v>
      </c>
      <c r="S1279" s="131">
        <v>0</v>
      </c>
      <c r="T1279" s="132">
        <f t="shared" si="213"/>
        <v>0</v>
      </c>
      <c r="AR1279" s="133" t="s">
        <v>623</v>
      </c>
      <c r="AT1279" s="133" t="s">
        <v>2422</v>
      </c>
      <c r="AU1279" s="133" t="s">
        <v>76</v>
      </c>
      <c r="AY1279" s="13" t="s">
        <v>112</v>
      </c>
      <c r="BE1279" s="134">
        <f t="shared" si="214"/>
        <v>47700</v>
      </c>
      <c r="BF1279" s="134">
        <f t="shared" si="215"/>
        <v>0</v>
      </c>
      <c r="BG1279" s="134">
        <f t="shared" si="216"/>
        <v>0</v>
      </c>
      <c r="BH1279" s="134">
        <f t="shared" si="217"/>
        <v>0</v>
      </c>
      <c r="BI1279" s="134">
        <f t="shared" si="218"/>
        <v>0</v>
      </c>
      <c r="BJ1279" s="13" t="s">
        <v>76</v>
      </c>
      <c r="BK1279" s="134">
        <f t="shared" si="219"/>
        <v>47700</v>
      </c>
      <c r="BL1279" s="13" t="s">
        <v>623</v>
      </c>
      <c r="BM1279" s="133" t="s">
        <v>4676</v>
      </c>
    </row>
    <row r="1280" spans="2:65" s="1" customFormat="1" ht="21.75" customHeight="1">
      <c r="B1280" s="122"/>
      <c r="C1280" s="138" t="s">
        <v>4677</v>
      </c>
      <c r="D1280" s="138" t="s">
        <v>2422</v>
      </c>
      <c r="E1280" s="139" t="s">
        <v>4678</v>
      </c>
      <c r="F1280" s="140" t="s">
        <v>4679</v>
      </c>
      <c r="G1280" s="141" t="s">
        <v>133</v>
      </c>
      <c r="H1280" s="142">
        <v>4</v>
      </c>
      <c r="I1280" s="143">
        <v>10600</v>
      </c>
      <c r="J1280" s="143">
        <f t="shared" si="210"/>
        <v>42400</v>
      </c>
      <c r="K1280" s="140" t="s">
        <v>117</v>
      </c>
      <c r="L1280" s="144"/>
      <c r="M1280" s="145" t="s">
        <v>1</v>
      </c>
      <c r="N1280" s="146" t="s">
        <v>34</v>
      </c>
      <c r="O1280" s="131">
        <v>0</v>
      </c>
      <c r="P1280" s="131">
        <f t="shared" si="211"/>
        <v>0</v>
      </c>
      <c r="Q1280" s="131">
        <v>0</v>
      </c>
      <c r="R1280" s="131">
        <f t="shared" si="212"/>
        <v>0</v>
      </c>
      <c r="S1280" s="131">
        <v>0</v>
      </c>
      <c r="T1280" s="132">
        <f t="shared" si="213"/>
        <v>0</v>
      </c>
      <c r="AR1280" s="133" t="s">
        <v>623</v>
      </c>
      <c r="AT1280" s="133" t="s">
        <v>2422</v>
      </c>
      <c r="AU1280" s="133" t="s">
        <v>76</v>
      </c>
      <c r="AY1280" s="13" t="s">
        <v>112</v>
      </c>
      <c r="BE1280" s="134">
        <f t="shared" si="214"/>
        <v>42400</v>
      </c>
      <c r="BF1280" s="134">
        <f t="shared" si="215"/>
        <v>0</v>
      </c>
      <c r="BG1280" s="134">
        <f t="shared" si="216"/>
        <v>0</v>
      </c>
      <c r="BH1280" s="134">
        <f t="shared" si="217"/>
        <v>0</v>
      </c>
      <c r="BI1280" s="134">
        <f t="shared" si="218"/>
        <v>0</v>
      </c>
      <c r="BJ1280" s="13" t="s">
        <v>76</v>
      </c>
      <c r="BK1280" s="134">
        <f t="shared" si="219"/>
        <v>42400</v>
      </c>
      <c r="BL1280" s="13" t="s">
        <v>623</v>
      </c>
      <c r="BM1280" s="133" t="s">
        <v>4680</v>
      </c>
    </row>
    <row r="1281" spans="2:65" s="1" customFormat="1" ht="24.2" customHeight="1">
      <c r="B1281" s="122"/>
      <c r="C1281" s="138" t="s">
        <v>4681</v>
      </c>
      <c r="D1281" s="138" t="s">
        <v>2422</v>
      </c>
      <c r="E1281" s="139" t="s">
        <v>4682</v>
      </c>
      <c r="F1281" s="140" t="s">
        <v>4683</v>
      </c>
      <c r="G1281" s="141" t="s">
        <v>133</v>
      </c>
      <c r="H1281" s="142">
        <v>4</v>
      </c>
      <c r="I1281" s="143">
        <v>20300</v>
      </c>
      <c r="J1281" s="143">
        <f t="shared" si="210"/>
        <v>81200</v>
      </c>
      <c r="K1281" s="140" t="s">
        <v>117</v>
      </c>
      <c r="L1281" s="144"/>
      <c r="M1281" s="145" t="s">
        <v>1</v>
      </c>
      <c r="N1281" s="146" t="s">
        <v>34</v>
      </c>
      <c r="O1281" s="131">
        <v>0</v>
      </c>
      <c r="P1281" s="131">
        <f t="shared" si="211"/>
        <v>0</v>
      </c>
      <c r="Q1281" s="131">
        <v>0</v>
      </c>
      <c r="R1281" s="131">
        <f t="shared" si="212"/>
        <v>0</v>
      </c>
      <c r="S1281" s="131">
        <v>0</v>
      </c>
      <c r="T1281" s="132">
        <f t="shared" si="213"/>
        <v>0</v>
      </c>
      <c r="AR1281" s="133" t="s">
        <v>623</v>
      </c>
      <c r="AT1281" s="133" t="s">
        <v>2422</v>
      </c>
      <c r="AU1281" s="133" t="s">
        <v>76</v>
      </c>
      <c r="AY1281" s="13" t="s">
        <v>112</v>
      </c>
      <c r="BE1281" s="134">
        <f t="shared" si="214"/>
        <v>81200</v>
      </c>
      <c r="BF1281" s="134">
        <f t="shared" si="215"/>
        <v>0</v>
      </c>
      <c r="BG1281" s="134">
        <f t="shared" si="216"/>
        <v>0</v>
      </c>
      <c r="BH1281" s="134">
        <f t="shared" si="217"/>
        <v>0</v>
      </c>
      <c r="BI1281" s="134">
        <f t="shared" si="218"/>
        <v>0</v>
      </c>
      <c r="BJ1281" s="13" t="s">
        <v>76</v>
      </c>
      <c r="BK1281" s="134">
        <f t="shared" si="219"/>
        <v>81200</v>
      </c>
      <c r="BL1281" s="13" t="s">
        <v>623</v>
      </c>
      <c r="BM1281" s="133" t="s">
        <v>4684</v>
      </c>
    </row>
    <row r="1282" spans="2:65" s="1" customFormat="1" ht="24.2" customHeight="1">
      <c r="B1282" s="122"/>
      <c r="C1282" s="138" t="s">
        <v>4685</v>
      </c>
      <c r="D1282" s="138" t="s">
        <v>2422</v>
      </c>
      <c r="E1282" s="139" t="s">
        <v>4686</v>
      </c>
      <c r="F1282" s="140" t="s">
        <v>4687</v>
      </c>
      <c r="G1282" s="141" t="s">
        <v>133</v>
      </c>
      <c r="H1282" s="142">
        <v>4</v>
      </c>
      <c r="I1282" s="143">
        <v>10200</v>
      </c>
      <c r="J1282" s="143">
        <f t="shared" si="210"/>
        <v>40800</v>
      </c>
      <c r="K1282" s="140" t="s">
        <v>117</v>
      </c>
      <c r="L1282" s="144"/>
      <c r="M1282" s="145" t="s">
        <v>1</v>
      </c>
      <c r="N1282" s="146" t="s">
        <v>34</v>
      </c>
      <c r="O1282" s="131">
        <v>0</v>
      </c>
      <c r="P1282" s="131">
        <f t="shared" si="211"/>
        <v>0</v>
      </c>
      <c r="Q1282" s="131">
        <v>0</v>
      </c>
      <c r="R1282" s="131">
        <f t="shared" si="212"/>
        <v>0</v>
      </c>
      <c r="S1282" s="131">
        <v>0</v>
      </c>
      <c r="T1282" s="132">
        <f t="shared" si="213"/>
        <v>0</v>
      </c>
      <c r="AR1282" s="133" t="s">
        <v>623</v>
      </c>
      <c r="AT1282" s="133" t="s">
        <v>2422</v>
      </c>
      <c r="AU1282" s="133" t="s">
        <v>76</v>
      </c>
      <c r="AY1282" s="13" t="s">
        <v>112</v>
      </c>
      <c r="BE1282" s="134">
        <f t="shared" si="214"/>
        <v>40800</v>
      </c>
      <c r="BF1282" s="134">
        <f t="shared" si="215"/>
        <v>0</v>
      </c>
      <c r="BG1282" s="134">
        <f t="shared" si="216"/>
        <v>0</v>
      </c>
      <c r="BH1282" s="134">
        <f t="shared" si="217"/>
        <v>0</v>
      </c>
      <c r="BI1282" s="134">
        <f t="shared" si="218"/>
        <v>0</v>
      </c>
      <c r="BJ1282" s="13" t="s">
        <v>76</v>
      </c>
      <c r="BK1282" s="134">
        <f t="shared" si="219"/>
        <v>40800</v>
      </c>
      <c r="BL1282" s="13" t="s">
        <v>623</v>
      </c>
      <c r="BM1282" s="133" t="s">
        <v>4688</v>
      </c>
    </row>
    <row r="1283" spans="2:65" s="1" customFormat="1" ht="37.9" customHeight="1">
      <c r="B1283" s="122"/>
      <c r="C1283" s="138" t="s">
        <v>4689</v>
      </c>
      <c r="D1283" s="138" t="s">
        <v>2422</v>
      </c>
      <c r="E1283" s="139" t="s">
        <v>4690</v>
      </c>
      <c r="F1283" s="140" t="s">
        <v>4691</v>
      </c>
      <c r="G1283" s="141" t="s">
        <v>133</v>
      </c>
      <c r="H1283" s="142">
        <v>10</v>
      </c>
      <c r="I1283" s="143">
        <v>4390</v>
      </c>
      <c r="J1283" s="143">
        <f t="shared" si="210"/>
        <v>43900</v>
      </c>
      <c r="K1283" s="140" t="s">
        <v>117</v>
      </c>
      <c r="L1283" s="144"/>
      <c r="M1283" s="145" t="s">
        <v>1</v>
      </c>
      <c r="N1283" s="146" t="s">
        <v>34</v>
      </c>
      <c r="O1283" s="131">
        <v>0</v>
      </c>
      <c r="P1283" s="131">
        <f t="shared" si="211"/>
        <v>0</v>
      </c>
      <c r="Q1283" s="131">
        <v>0</v>
      </c>
      <c r="R1283" s="131">
        <f t="shared" si="212"/>
        <v>0</v>
      </c>
      <c r="S1283" s="131">
        <v>0</v>
      </c>
      <c r="T1283" s="132">
        <f t="shared" si="213"/>
        <v>0</v>
      </c>
      <c r="AR1283" s="133" t="s">
        <v>623</v>
      </c>
      <c r="AT1283" s="133" t="s">
        <v>2422</v>
      </c>
      <c r="AU1283" s="133" t="s">
        <v>76</v>
      </c>
      <c r="AY1283" s="13" t="s">
        <v>112</v>
      </c>
      <c r="BE1283" s="134">
        <f t="shared" si="214"/>
        <v>43900</v>
      </c>
      <c r="BF1283" s="134">
        <f t="shared" si="215"/>
        <v>0</v>
      </c>
      <c r="BG1283" s="134">
        <f t="shared" si="216"/>
        <v>0</v>
      </c>
      <c r="BH1283" s="134">
        <f t="shared" si="217"/>
        <v>0</v>
      </c>
      <c r="BI1283" s="134">
        <f t="shared" si="218"/>
        <v>0</v>
      </c>
      <c r="BJ1283" s="13" t="s">
        <v>76</v>
      </c>
      <c r="BK1283" s="134">
        <f t="shared" si="219"/>
        <v>43900</v>
      </c>
      <c r="BL1283" s="13" t="s">
        <v>623</v>
      </c>
      <c r="BM1283" s="133" t="s">
        <v>4692</v>
      </c>
    </row>
    <row r="1284" spans="2:65" s="1" customFormat="1" ht="24.2" customHeight="1">
      <c r="B1284" s="122"/>
      <c r="C1284" s="138" t="s">
        <v>4693</v>
      </c>
      <c r="D1284" s="138" t="s">
        <v>2422</v>
      </c>
      <c r="E1284" s="139" t="s">
        <v>4694</v>
      </c>
      <c r="F1284" s="140" t="s">
        <v>4695</v>
      </c>
      <c r="G1284" s="141" t="s">
        <v>133</v>
      </c>
      <c r="H1284" s="142">
        <v>10</v>
      </c>
      <c r="I1284" s="143">
        <v>1020</v>
      </c>
      <c r="J1284" s="143">
        <f t="shared" si="210"/>
        <v>10200</v>
      </c>
      <c r="K1284" s="140" t="s">
        <v>117</v>
      </c>
      <c r="L1284" s="144"/>
      <c r="M1284" s="145" t="s">
        <v>1</v>
      </c>
      <c r="N1284" s="146" t="s">
        <v>34</v>
      </c>
      <c r="O1284" s="131">
        <v>0</v>
      </c>
      <c r="P1284" s="131">
        <f t="shared" si="211"/>
        <v>0</v>
      </c>
      <c r="Q1284" s="131">
        <v>0</v>
      </c>
      <c r="R1284" s="131">
        <f t="shared" si="212"/>
        <v>0</v>
      </c>
      <c r="S1284" s="131">
        <v>0</v>
      </c>
      <c r="T1284" s="132">
        <f t="shared" si="213"/>
        <v>0</v>
      </c>
      <c r="AR1284" s="133" t="s">
        <v>623</v>
      </c>
      <c r="AT1284" s="133" t="s">
        <v>2422</v>
      </c>
      <c r="AU1284" s="133" t="s">
        <v>76</v>
      </c>
      <c r="AY1284" s="13" t="s">
        <v>112</v>
      </c>
      <c r="BE1284" s="134">
        <f t="shared" si="214"/>
        <v>10200</v>
      </c>
      <c r="BF1284" s="134">
        <f t="shared" si="215"/>
        <v>0</v>
      </c>
      <c r="BG1284" s="134">
        <f t="shared" si="216"/>
        <v>0</v>
      </c>
      <c r="BH1284" s="134">
        <f t="shared" si="217"/>
        <v>0</v>
      </c>
      <c r="BI1284" s="134">
        <f t="shared" si="218"/>
        <v>0</v>
      </c>
      <c r="BJ1284" s="13" t="s">
        <v>76</v>
      </c>
      <c r="BK1284" s="134">
        <f t="shared" si="219"/>
        <v>10200</v>
      </c>
      <c r="BL1284" s="13" t="s">
        <v>623</v>
      </c>
      <c r="BM1284" s="133" t="s">
        <v>4696</v>
      </c>
    </row>
    <row r="1285" spans="2:65" s="1" customFormat="1" ht="24.2" customHeight="1">
      <c r="B1285" s="122"/>
      <c r="C1285" s="138" t="s">
        <v>4697</v>
      </c>
      <c r="D1285" s="138" t="s">
        <v>2422</v>
      </c>
      <c r="E1285" s="139" t="s">
        <v>4698</v>
      </c>
      <c r="F1285" s="140" t="s">
        <v>4699</v>
      </c>
      <c r="G1285" s="141" t="s">
        <v>133</v>
      </c>
      <c r="H1285" s="142">
        <v>2</v>
      </c>
      <c r="I1285" s="143">
        <v>10400</v>
      </c>
      <c r="J1285" s="143">
        <f t="shared" si="210"/>
        <v>20800</v>
      </c>
      <c r="K1285" s="140" t="s">
        <v>117</v>
      </c>
      <c r="L1285" s="144"/>
      <c r="M1285" s="145" t="s">
        <v>1</v>
      </c>
      <c r="N1285" s="146" t="s">
        <v>34</v>
      </c>
      <c r="O1285" s="131">
        <v>0</v>
      </c>
      <c r="P1285" s="131">
        <f t="shared" si="211"/>
        <v>0</v>
      </c>
      <c r="Q1285" s="131">
        <v>0</v>
      </c>
      <c r="R1285" s="131">
        <f t="shared" si="212"/>
        <v>0</v>
      </c>
      <c r="S1285" s="131">
        <v>0</v>
      </c>
      <c r="T1285" s="132">
        <f t="shared" si="213"/>
        <v>0</v>
      </c>
      <c r="AR1285" s="133" t="s">
        <v>623</v>
      </c>
      <c r="AT1285" s="133" t="s">
        <v>2422</v>
      </c>
      <c r="AU1285" s="133" t="s">
        <v>76</v>
      </c>
      <c r="AY1285" s="13" t="s">
        <v>112</v>
      </c>
      <c r="BE1285" s="134">
        <f t="shared" si="214"/>
        <v>20800</v>
      </c>
      <c r="BF1285" s="134">
        <f t="shared" si="215"/>
        <v>0</v>
      </c>
      <c r="BG1285" s="134">
        <f t="shared" si="216"/>
        <v>0</v>
      </c>
      <c r="BH1285" s="134">
        <f t="shared" si="217"/>
        <v>0</v>
      </c>
      <c r="BI1285" s="134">
        <f t="shared" si="218"/>
        <v>0</v>
      </c>
      <c r="BJ1285" s="13" t="s">
        <v>76</v>
      </c>
      <c r="BK1285" s="134">
        <f t="shared" si="219"/>
        <v>20800</v>
      </c>
      <c r="BL1285" s="13" t="s">
        <v>623</v>
      </c>
      <c r="BM1285" s="133" t="s">
        <v>4700</v>
      </c>
    </row>
    <row r="1286" spans="2:65" s="1" customFormat="1" ht="24.2" customHeight="1">
      <c r="B1286" s="122"/>
      <c r="C1286" s="138" t="s">
        <v>4701</v>
      </c>
      <c r="D1286" s="138" t="s">
        <v>2422</v>
      </c>
      <c r="E1286" s="139" t="s">
        <v>4702</v>
      </c>
      <c r="F1286" s="140" t="s">
        <v>4703</v>
      </c>
      <c r="G1286" s="141" t="s">
        <v>133</v>
      </c>
      <c r="H1286" s="142">
        <v>2</v>
      </c>
      <c r="I1286" s="143">
        <v>9950</v>
      </c>
      <c r="J1286" s="143">
        <f t="shared" si="210"/>
        <v>19900</v>
      </c>
      <c r="K1286" s="140" t="s">
        <v>117</v>
      </c>
      <c r="L1286" s="144"/>
      <c r="M1286" s="145" t="s">
        <v>1</v>
      </c>
      <c r="N1286" s="146" t="s">
        <v>34</v>
      </c>
      <c r="O1286" s="131">
        <v>0</v>
      </c>
      <c r="P1286" s="131">
        <f t="shared" si="211"/>
        <v>0</v>
      </c>
      <c r="Q1286" s="131">
        <v>0</v>
      </c>
      <c r="R1286" s="131">
        <f t="shared" si="212"/>
        <v>0</v>
      </c>
      <c r="S1286" s="131">
        <v>0</v>
      </c>
      <c r="T1286" s="132">
        <f t="shared" si="213"/>
        <v>0</v>
      </c>
      <c r="AR1286" s="133" t="s">
        <v>623</v>
      </c>
      <c r="AT1286" s="133" t="s">
        <v>2422</v>
      </c>
      <c r="AU1286" s="133" t="s">
        <v>76</v>
      </c>
      <c r="AY1286" s="13" t="s">
        <v>112</v>
      </c>
      <c r="BE1286" s="134">
        <f t="shared" si="214"/>
        <v>19900</v>
      </c>
      <c r="BF1286" s="134">
        <f t="shared" si="215"/>
        <v>0</v>
      </c>
      <c r="BG1286" s="134">
        <f t="shared" si="216"/>
        <v>0</v>
      </c>
      <c r="BH1286" s="134">
        <f t="shared" si="217"/>
        <v>0</v>
      </c>
      <c r="BI1286" s="134">
        <f t="shared" si="218"/>
        <v>0</v>
      </c>
      <c r="BJ1286" s="13" t="s">
        <v>76</v>
      </c>
      <c r="BK1286" s="134">
        <f t="shared" si="219"/>
        <v>19900</v>
      </c>
      <c r="BL1286" s="13" t="s">
        <v>623</v>
      </c>
      <c r="BM1286" s="133" t="s">
        <v>4704</v>
      </c>
    </row>
    <row r="1287" spans="2:65" s="1" customFormat="1" ht="33" customHeight="1">
      <c r="B1287" s="122"/>
      <c r="C1287" s="138" t="s">
        <v>4705</v>
      </c>
      <c r="D1287" s="138" t="s">
        <v>2422</v>
      </c>
      <c r="E1287" s="139" t="s">
        <v>4706</v>
      </c>
      <c r="F1287" s="140" t="s">
        <v>4707</v>
      </c>
      <c r="G1287" s="141" t="s">
        <v>133</v>
      </c>
      <c r="H1287" s="142">
        <v>10</v>
      </c>
      <c r="I1287" s="143">
        <v>3420</v>
      </c>
      <c r="J1287" s="143">
        <f t="shared" si="210"/>
        <v>34200</v>
      </c>
      <c r="K1287" s="140" t="s">
        <v>117</v>
      </c>
      <c r="L1287" s="144"/>
      <c r="M1287" s="145" t="s">
        <v>1</v>
      </c>
      <c r="N1287" s="146" t="s">
        <v>34</v>
      </c>
      <c r="O1287" s="131">
        <v>0</v>
      </c>
      <c r="P1287" s="131">
        <f t="shared" si="211"/>
        <v>0</v>
      </c>
      <c r="Q1287" s="131">
        <v>0</v>
      </c>
      <c r="R1287" s="131">
        <f t="shared" si="212"/>
        <v>0</v>
      </c>
      <c r="S1287" s="131">
        <v>0</v>
      </c>
      <c r="T1287" s="132">
        <f t="shared" si="213"/>
        <v>0</v>
      </c>
      <c r="AR1287" s="133" t="s">
        <v>623</v>
      </c>
      <c r="AT1287" s="133" t="s">
        <v>2422</v>
      </c>
      <c r="AU1287" s="133" t="s">
        <v>76</v>
      </c>
      <c r="AY1287" s="13" t="s">
        <v>112</v>
      </c>
      <c r="BE1287" s="134">
        <f t="shared" si="214"/>
        <v>34200</v>
      </c>
      <c r="BF1287" s="134">
        <f t="shared" si="215"/>
        <v>0</v>
      </c>
      <c r="BG1287" s="134">
        <f t="shared" si="216"/>
        <v>0</v>
      </c>
      <c r="BH1287" s="134">
        <f t="shared" si="217"/>
        <v>0</v>
      </c>
      <c r="BI1287" s="134">
        <f t="shared" si="218"/>
        <v>0</v>
      </c>
      <c r="BJ1287" s="13" t="s">
        <v>76</v>
      </c>
      <c r="BK1287" s="134">
        <f t="shared" si="219"/>
        <v>34200</v>
      </c>
      <c r="BL1287" s="13" t="s">
        <v>623</v>
      </c>
      <c r="BM1287" s="133" t="s">
        <v>4708</v>
      </c>
    </row>
    <row r="1288" spans="2:65" s="1" customFormat="1" ht="24.2" customHeight="1">
      <c r="B1288" s="122"/>
      <c r="C1288" s="138" t="s">
        <v>4709</v>
      </c>
      <c r="D1288" s="138" t="s">
        <v>2422</v>
      </c>
      <c r="E1288" s="139" t="s">
        <v>4710</v>
      </c>
      <c r="F1288" s="140" t="s">
        <v>4711</v>
      </c>
      <c r="G1288" s="141" t="s">
        <v>133</v>
      </c>
      <c r="H1288" s="142">
        <v>10</v>
      </c>
      <c r="I1288" s="143">
        <v>2960</v>
      </c>
      <c r="J1288" s="143">
        <f t="shared" si="210"/>
        <v>29600</v>
      </c>
      <c r="K1288" s="140" t="s">
        <v>117</v>
      </c>
      <c r="L1288" s="144"/>
      <c r="M1288" s="145" t="s">
        <v>1</v>
      </c>
      <c r="N1288" s="146" t="s">
        <v>34</v>
      </c>
      <c r="O1288" s="131">
        <v>0</v>
      </c>
      <c r="P1288" s="131">
        <f t="shared" si="211"/>
        <v>0</v>
      </c>
      <c r="Q1288" s="131">
        <v>0</v>
      </c>
      <c r="R1288" s="131">
        <f t="shared" si="212"/>
        <v>0</v>
      </c>
      <c r="S1288" s="131">
        <v>0</v>
      </c>
      <c r="T1288" s="132">
        <f t="shared" si="213"/>
        <v>0</v>
      </c>
      <c r="AR1288" s="133" t="s">
        <v>623</v>
      </c>
      <c r="AT1288" s="133" t="s">
        <v>2422</v>
      </c>
      <c r="AU1288" s="133" t="s">
        <v>76</v>
      </c>
      <c r="AY1288" s="13" t="s">
        <v>112</v>
      </c>
      <c r="BE1288" s="134">
        <f t="shared" si="214"/>
        <v>29600</v>
      </c>
      <c r="BF1288" s="134">
        <f t="shared" si="215"/>
        <v>0</v>
      </c>
      <c r="BG1288" s="134">
        <f t="shared" si="216"/>
        <v>0</v>
      </c>
      <c r="BH1288" s="134">
        <f t="shared" si="217"/>
        <v>0</v>
      </c>
      <c r="BI1288" s="134">
        <f t="shared" si="218"/>
        <v>0</v>
      </c>
      <c r="BJ1288" s="13" t="s">
        <v>76</v>
      </c>
      <c r="BK1288" s="134">
        <f t="shared" si="219"/>
        <v>29600</v>
      </c>
      <c r="BL1288" s="13" t="s">
        <v>623</v>
      </c>
      <c r="BM1288" s="133" t="s">
        <v>4712</v>
      </c>
    </row>
    <row r="1289" spans="2:65" s="1" customFormat="1" ht="21.75" customHeight="1">
      <c r="B1289" s="122"/>
      <c r="C1289" s="138" t="s">
        <v>4713</v>
      </c>
      <c r="D1289" s="138" t="s">
        <v>2422</v>
      </c>
      <c r="E1289" s="139" t="s">
        <v>4714</v>
      </c>
      <c r="F1289" s="140" t="s">
        <v>4715</v>
      </c>
      <c r="G1289" s="141" t="s">
        <v>133</v>
      </c>
      <c r="H1289" s="142">
        <v>10</v>
      </c>
      <c r="I1289" s="143">
        <v>73400</v>
      </c>
      <c r="J1289" s="143">
        <f t="shared" si="210"/>
        <v>734000</v>
      </c>
      <c r="K1289" s="140" t="s">
        <v>117</v>
      </c>
      <c r="L1289" s="144"/>
      <c r="M1289" s="145" t="s">
        <v>1</v>
      </c>
      <c r="N1289" s="146" t="s">
        <v>34</v>
      </c>
      <c r="O1289" s="131">
        <v>0</v>
      </c>
      <c r="P1289" s="131">
        <f t="shared" si="211"/>
        <v>0</v>
      </c>
      <c r="Q1289" s="131">
        <v>0</v>
      </c>
      <c r="R1289" s="131">
        <f t="shared" si="212"/>
        <v>0</v>
      </c>
      <c r="S1289" s="131">
        <v>0</v>
      </c>
      <c r="T1289" s="132">
        <f t="shared" si="213"/>
        <v>0</v>
      </c>
      <c r="AR1289" s="133" t="s">
        <v>623</v>
      </c>
      <c r="AT1289" s="133" t="s">
        <v>2422</v>
      </c>
      <c r="AU1289" s="133" t="s">
        <v>76</v>
      </c>
      <c r="AY1289" s="13" t="s">
        <v>112</v>
      </c>
      <c r="BE1289" s="134">
        <f t="shared" si="214"/>
        <v>734000</v>
      </c>
      <c r="BF1289" s="134">
        <f t="shared" si="215"/>
        <v>0</v>
      </c>
      <c r="BG1289" s="134">
        <f t="shared" si="216"/>
        <v>0</v>
      </c>
      <c r="BH1289" s="134">
        <f t="shared" si="217"/>
        <v>0</v>
      </c>
      <c r="BI1289" s="134">
        <f t="shared" si="218"/>
        <v>0</v>
      </c>
      <c r="BJ1289" s="13" t="s">
        <v>76</v>
      </c>
      <c r="BK1289" s="134">
        <f t="shared" si="219"/>
        <v>734000</v>
      </c>
      <c r="BL1289" s="13" t="s">
        <v>623</v>
      </c>
      <c r="BM1289" s="133" t="s">
        <v>4716</v>
      </c>
    </row>
    <row r="1290" spans="2:65" s="1" customFormat="1" ht="24.2" customHeight="1">
      <c r="B1290" s="122"/>
      <c r="C1290" s="138" t="s">
        <v>4717</v>
      </c>
      <c r="D1290" s="138" t="s">
        <v>2422</v>
      </c>
      <c r="E1290" s="139" t="s">
        <v>4718</v>
      </c>
      <c r="F1290" s="140" t="s">
        <v>4719</v>
      </c>
      <c r="G1290" s="141" t="s">
        <v>133</v>
      </c>
      <c r="H1290" s="142">
        <v>2</v>
      </c>
      <c r="I1290" s="143">
        <v>240000</v>
      </c>
      <c r="J1290" s="143">
        <f t="shared" si="210"/>
        <v>480000</v>
      </c>
      <c r="K1290" s="140" t="s">
        <v>117</v>
      </c>
      <c r="L1290" s="144"/>
      <c r="M1290" s="145" t="s">
        <v>1</v>
      </c>
      <c r="N1290" s="146" t="s">
        <v>34</v>
      </c>
      <c r="O1290" s="131">
        <v>0</v>
      </c>
      <c r="P1290" s="131">
        <f t="shared" si="211"/>
        <v>0</v>
      </c>
      <c r="Q1290" s="131">
        <v>0</v>
      </c>
      <c r="R1290" s="131">
        <f t="shared" si="212"/>
        <v>0</v>
      </c>
      <c r="S1290" s="131">
        <v>0</v>
      </c>
      <c r="T1290" s="132">
        <f t="shared" si="213"/>
        <v>0</v>
      </c>
      <c r="AR1290" s="133" t="s">
        <v>623</v>
      </c>
      <c r="AT1290" s="133" t="s">
        <v>2422</v>
      </c>
      <c r="AU1290" s="133" t="s">
        <v>76</v>
      </c>
      <c r="AY1290" s="13" t="s">
        <v>112</v>
      </c>
      <c r="BE1290" s="134">
        <f t="shared" si="214"/>
        <v>480000</v>
      </c>
      <c r="BF1290" s="134">
        <f t="shared" si="215"/>
        <v>0</v>
      </c>
      <c r="BG1290" s="134">
        <f t="shared" si="216"/>
        <v>0</v>
      </c>
      <c r="BH1290" s="134">
        <f t="shared" si="217"/>
        <v>0</v>
      </c>
      <c r="BI1290" s="134">
        <f t="shared" si="218"/>
        <v>0</v>
      </c>
      <c r="BJ1290" s="13" t="s">
        <v>76</v>
      </c>
      <c r="BK1290" s="134">
        <f t="shared" si="219"/>
        <v>480000</v>
      </c>
      <c r="BL1290" s="13" t="s">
        <v>623</v>
      </c>
      <c r="BM1290" s="133" t="s">
        <v>4720</v>
      </c>
    </row>
    <row r="1291" spans="2:65" s="1" customFormat="1" ht="21.75" customHeight="1">
      <c r="B1291" s="122"/>
      <c r="C1291" s="138" t="s">
        <v>4721</v>
      </c>
      <c r="D1291" s="138" t="s">
        <v>2422</v>
      </c>
      <c r="E1291" s="139" t="s">
        <v>4722</v>
      </c>
      <c r="F1291" s="140" t="s">
        <v>4723</v>
      </c>
      <c r="G1291" s="141" t="s">
        <v>133</v>
      </c>
      <c r="H1291" s="142">
        <v>4</v>
      </c>
      <c r="I1291" s="143">
        <v>13100</v>
      </c>
      <c r="J1291" s="143">
        <f t="shared" si="210"/>
        <v>52400</v>
      </c>
      <c r="K1291" s="140" t="s">
        <v>117</v>
      </c>
      <c r="L1291" s="144"/>
      <c r="M1291" s="145" t="s">
        <v>1</v>
      </c>
      <c r="N1291" s="146" t="s">
        <v>34</v>
      </c>
      <c r="O1291" s="131">
        <v>0</v>
      </c>
      <c r="P1291" s="131">
        <f t="shared" si="211"/>
        <v>0</v>
      </c>
      <c r="Q1291" s="131">
        <v>0</v>
      </c>
      <c r="R1291" s="131">
        <f t="shared" si="212"/>
        <v>0</v>
      </c>
      <c r="S1291" s="131">
        <v>0</v>
      </c>
      <c r="T1291" s="132">
        <f t="shared" si="213"/>
        <v>0</v>
      </c>
      <c r="AR1291" s="133" t="s">
        <v>623</v>
      </c>
      <c r="AT1291" s="133" t="s">
        <v>2422</v>
      </c>
      <c r="AU1291" s="133" t="s">
        <v>76</v>
      </c>
      <c r="AY1291" s="13" t="s">
        <v>112</v>
      </c>
      <c r="BE1291" s="134">
        <f t="shared" si="214"/>
        <v>52400</v>
      </c>
      <c r="BF1291" s="134">
        <f t="shared" si="215"/>
        <v>0</v>
      </c>
      <c r="BG1291" s="134">
        <f t="shared" si="216"/>
        <v>0</v>
      </c>
      <c r="BH1291" s="134">
        <f t="shared" si="217"/>
        <v>0</v>
      </c>
      <c r="BI1291" s="134">
        <f t="shared" si="218"/>
        <v>0</v>
      </c>
      <c r="BJ1291" s="13" t="s">
        <v>76</v>
      </c>
      <c r="BK1291" s="134">
        <f t="shared" si="219"/>
        <v>52400</v>
      </c>
      <c r="BL1291" s="13" t="s">
        <v>623</v>
      </c>
      <c r="BM1291" s="133" t="s">
        <v>4724</v>
      </c>
    </row>
    <row r="1292" spans="2:65" s="1" customFormat="1" ht="24.2" customHeight="1">
      <c r="B1292" s="122"/>
      <c r="C1292" s="138" t="s">
        <v>4725</v>
      </c>
      <c r="D1292" s="138" t="s">
        <v>2422</v>
      </c>
      <c r="E1292" s="139" t="s">
        <v>4726</v>
      </c>
      <c r="F1292" s="140" t="s">
        <v>4727</v>
      </c>
      <c r="G1292" s="141" t="s">
        <v>133</v>
      </c>
      <c r="H1292" s="142">
        <v>10</v>
      </c>
      <c r="I1292" s="143">
        <v>32400</v>
      </c>
      <c r="J1292" s="143">
        <f t="shared" si="210"/>
        <v>324000</v>
      </c>
      <c r="K1292" s="140" t="s">
        <v>117</v>
      </c>
      <c r="L1292" s="144"/>
      <c r="M1292" s="145" t="s">
        <v>1</v>
      </c>
      <c r="N1292" s="146" t="s">
        <v>34</v>
      </c>
      <c r="O1292" s="131">
        <v>0</v>
      </c>
      <c r="P1292" s="131">
        <f t="shared" si="211"/>
        <v>0</v>
      </c>
      <c r="Q1292" s="131">
        <v>0</v>
      </c>
      <c r="R1292" s="131">
        <f t="shared" si="212"/>
        <v>0</v>
      </c>
      <c r="S1292" s="131">
        <v>0</v>
      </c>
      <c r="T1292" s="132">
        <f t="shared" si="213"/>
        <v>0</v>
      </c>
      <c r="AR1292" s="133" t="s">
        <v>623</v>
      </c>
      <c r="AT1292" s="133" t="s">
        <v>2422</v>
      </c>
      <c r="AU1292" s="133" t="s">
        <v>76</v>
      </c>
      <c r="AY1292" s="13" t="s">
        <v>112</v>
      </c>
      <c r="BE1292" s="134">
        <f t="shared" si="214"/>
        <v>324000</v>
      </c>
      <c r="BF1292" s="134">
        <f t="shared" si="215"/>
        <v>0</v>
      </c>
      <c r="BG1292" s="134">
        <f t="shared" si="216"/>
        <v>0</v>
      </c>
      <c r="BH1292" s="134">
        <f t="shared" si="217"/>
        <v>0</v>
      </c>
      <c r="BI1292" s="134">
        <f t="shared" si="218"/>
        <v>0</v>
      </c>
      <c r="BJ1292" s="13" t="s">
        <v>76</v>
      </c>
      <c r="BK1292" s="134">
        <f t="shared" si="219"/>
        <v>324000</v>
      </c>
      <c r="BL1292" s="13" t="s">
        <v>623</v>
      </c>
      <c r="BM1292" s="133" t="s">
        <v>4728</v>
      </c>
    </row>
    <row r="1293" spans="2:65" s="1" customFormat="1" ht="24.2" customHeight="1">
      <c r="B1293" s="122"/>
      <c r="C1293" s="138" t="s">
        <v>4729</v>
      </c>
      <c r="D1293" s="138" t="s">
        <v>2422</v>
      </c>
      <c r="E1293" s="139" t="s">
        <v>4730</v>
      </c>
      <c r="F1293" s="140" t="s">
        <v>4731</v>
      </c>
      <c r="G1293" s="141" t="s">
        <v>133</v>
      </c>
      <c r="H1293" s="142">
        <v>10</v>
      </c>
      <c r="I1293" s="143">
        <v>107100</v>
      </c>
      <c r="J1293" s="143">
        <f t="shared" si="210"/>
        <v>1071000</v>
      </c>
      <c r="K1293" s="140" t="s">
        <v>117</v>
      </c>
      <c r="L1293" s="144"/>
      <c r="M1293" s="145" t="s">
        <v>1</v>
      </c>
      <c r="N1293" s="146" t="s">
        <v>34</v>
      </c>
      <c r="O1293" s="131">
        <v>0</v>
      </c>
      <c r="P1293" s="131">
        <f t="shared" si="211"/>
        <v>0</v>
      </c>
      <c r="Q1293" s="131">
        <v>0</v>
      </c>
      <c r="R1293" s="131">
        <f t="shared" si="212"/>
        <v>0</v>
      </c>
      <c r="S1293" s="131">
        <v>0</v>
      </c>
      <c r="T1293" s="132">
        <f t="shared" si="213"/>
        <v>0</v>
      </c>
      <c r="AR1293" s="133" t="s">
        <v>623</v>
      </c>
      <c r="AT1293" s="133" t="s">
        <v>2422</v>
      </c>
      <c r="AU1293" s="133" t="s">
        <v>76</v>
      </c>
      <c r="AY1293" s="13" t="s">
        <v>112</v>
      </c>
      <c r="BE1293" s="134">
        <f t="shared" si="214"/>
        <v>1071000</v>
      </c>
      <c r="BF1293" s="134">
        <f t="shared" si="215"/>
        <v>0</v>
      </c>
      <c r="BG1293" s="134">
        <f t="shared" si="216"/>
        <v>0</v>
      </c>
      <c r="BH1293" s="134">
        <f t="shared" si="217"/>
        <v>0</v>
      </c>
      <c r="BI1293" s="134">
        <f t="shared" si="218"/>
        <v>0</v>
      </c>
      <c r="BJ1293" s="13" t="s">
        <v>76</v>
      </c>
      <c r="BK1293" s="134">
        <f t="shared" si="219"/>
        <v>1071000</v>
      </c>
      <c r="BL1293" s="13" t="s">
        <v>623</v>
      </c>
      <c r="BM1293" s="133" t="s">
        <v>4732</v>
      </c>
    </row>
    <row r="1294" spans="2:65" s="1" customFormat="1" ht="24.2" customHeight="1">
      <c r="B1294" s="122"/>
      <c r="C1294" s="138" t="s">
        <v>4733</v>
      </c>
      <c r="D1294" s="138" t="s">
        <v>2422</v>
      </c>
      <c r="E1294" s="139" t="s">
        <v>4734</v>
      </c>
      <c r="F1294" s="140" t="s">
        <v>4735</v>
      </c>
      <c r="G1294" s="141" t="s">
        <v>133</v>
      </c>
      <c r="H1294" s="142">
        <v>4</v>
      </c>
      <c r="I1294" s="143">
        <v>146100</v>
      </c>
      <c r="J1294" s="143">
        <f t="shared" si="210"/>
        <v>584400</v>
      </c>
      <c r="K1294" s="140" t="s">
        <v>117</v>
      </c>
      <c r="L1294" s="144"/>
      <c r="M1294" s="145" t="s">
        <v>1</v>
      </c>
      <c r="N1294" s="146" t="s">
        <v>34</v>
      </c>
      <c r="O1294" s="131">
        <v>0</v>
      </c>
      <c r="P1294" s="131">
        <f t="shared" si="211"/>
        <v>0</v>
      </c>
      <c r="Q1294" s="131">
        <v>0</v>
      </c>
      <c r="R1294" s="131">
        <f t="shared" si="212"/>
        <v>0</v>
      </c>
      <c r="S1294" s="131">
        <v>0</v>
      </c>
      <c r="T1294" s="132">
        <f t="shared" si="213"/>
        <v>0</v>
      </c>
      <c r="AR1294" s="133" t="s">
        <v>623</v>
      </c>
      <c r="AT1294" s="133" t="s">
        <v>2422</v>
      </c>
      <c r="AU1294" s="133" t="s">
        <v>76</v>
      </c>
      <c r="AY1294" s="13" t="s">
        <v>112</v>
      </c>
      <c r="BE1294" s="134">
        <f t="shared" si="214"/>
        <v>584400</v>
      </c>
      <c r="BF1294" s="134">
        <f t="shared" si="215"/>
        <v>0</v>
      </c>
      <c r="BG1294" s="134">
        <f t="shared" si="216"/>
        <v>0</v>
      </c>
      <c r="BH1294" s="134">
        <f t="shared" si="217"/>
        <v>0</v>
      </c>
      <c r="BI1294" s="134">
        <f t="shared" si="218"/>
        <v>0</v>
      </c>
      <c r="BJ1294" s="13" t="s">
        <v>76</v>
      </c>
      <c r="BK1294" s="134">
        <f t="shared" si="219"/>
        <v>584400</v>
      </c>
      <c r="BL1294" s="13" t="s">
        <v>623</v>
      </c>
      <c r="BM1294" s="133" t="s">
        <v>4736</v>
      </c>
    </row>
    <row r="1295" spans="2:65" s="1" customFormat="1" ht="24.2" customHeight="1">
      <c r="B1295" s="122"/>
      <c r="C1295" s="138" t="s">
        <v>4737</v>
      </c>
      <c r="D1295" s="138" t="s">
        <v>2422</v>
      </c>
      <c r="E1295" s="139" t="s">
        <v>4738</v>
      </c>
      <c r="F1295" s="140" t="s">
        <v>4739</v>
      </c>
      <c r="G1295" s="141" t="s">
        <v>133</v>
      </c>
      <c r="H1295" s="142">
        <v>2</v>
      </c>
      <c r="I1295" s="143">
        <v>202600</v>
      </c>
      <c r="J1295" s="143">
        <f t="shared" si="210"/>
        <v>405200</v>
      </c>
      <c r="K1295" s="140" t="s">
        <v>117</v>
      </c>
      <c r="L1295" s="144"/>
      <c r="M1295" s="145" t="s">
        <v>1</v>
      </c>
      <c r="N1295" s="146" t="s">
        <v>34</v>
      </c>
      <c r="O1295" s="131">
        <v>0</v>
      </c>
      <c r="P1295" s="131">
        <f t="shared" si="211"/>
        <v>0</v>
      </c>
      <c r="Q1295" s="131">
        <v>0</v>
      </c>
      <c r="R1295" s="131">
        <f t="shared" si="212"/>
        <v>0</v>
      </c>
      <c r="S1295" s="131">
        <v>0</v>
      </c>
      <c r="T1295" s="132">
        <f t="shared" si="213"/>
        <v>0</v>
      </c>
      <c r="AR1295" s="133" t="s">
        <v>623</v>
      </c>
      <c r="AT1295" s="133" t="s">
        <v>2422</v>
      </c>
      <c r="AU1295" s="133" t="s">
        <v>76</v>
      </c>
      <c r="AY1295" s="13" t="s">
        <v>112</v>
      </c>
      <c r="BE1295" s="134">
        <f t="shared" si="214"/>
        <v>405200</v>
      </c>
      <c r="BF1295" s="134">
        <f t="shared" si="215"/>
        <v>0</v>
      </c>
      <c r="BG1295" s="134">
        <f t="shared" si="216"/>
        <v>0</v>
      </c>
      <c r="BH1295" s="134">
        <f t="shared" si="217"/>
        <v>0</v>
      </c>
      <c r="BI1295" s="134">
        <f t="shared" si="218"/>
        <v>0</v>
      </c>
      <c r="BJ1295" s="13" t="s">
        <v>76</v>
      </c>
      <c r="BK1295" s="134">
        <f t="shared" si="219"/>
        <v>405200</v>
      </c>
      <c r="BL1295" s="13" t="s">
        <v>623</v>
      </c>
      <c r="BM1295" s="133" t="s">
        <v>4740</v>
      </c>
    </row>
    <row r="1296" spans="2:65" s="1" customFormat="1" ht="24.2" customHeight="1">
      <c r="B1296" s="122"/>
      <c r="C1296" s="138" t="s">
        <v>4741</v>
      </c>
      <c r="D1296" s="138" t="s">
        <v>2422</v>
      </c>
      <c r="E1296" s="139" t="s">
        <v>4742</v>
      </c>
      <c r="F1296" s="140" t="s">
        <v>4743</v>
      </c>
      <c r="G1296" s="141" t="s">
        <v>133</v>
      </c>
      <c r="H1296" s="142">
        <v>2</v>
      </c>
      <c r="I1296" s="143">
        <v>22100</v>
      </c>
      <c r="J1296" s="143">
        <f t="shared" si="210"/>
        <v>44200</v>
      </c>
      <c r="K1296" s="140" t="s">
        <v>117</v>
      </c>
      <c r="L1296" s="144"/>
      <c r="M1296" s="145" t="s">
        <v>1</v>
      </c>
      <c r="N1296" s="146" t="s">
        <v>34</v>
      </c>
      <c r="O1296" s="131">
        <v>0</v>
      </c>
      <c r="P1296" s="131">
        <f t="shared" si="211"/>
        <v>0</v>
      </c>
      <c r="Q1296" s="131">
        <v>0</v>
      </c>
      <c r="R1296" s="131">
        <f t="shared" si="212"/>
        <v>0</v>
      </c>
      <c r="S1296" s="131">
        <v>0</v>
      </c>
      <c r="T1296" s="132">
        <f t="shared" si="213"/>
        <v>0</v>
      </c>
      <c r="AR1296" s="133" t="s">
        <v>623</v>
      </c>
      <c r="AT1296" s="133" t="s">
        <v>2422</v>
      </c>
      <c r="AU1296" s="133" t="s">
        <v>76</v>
      </c>
      <c r="AY1296" s="13" t="s">
        <v>112</v>
      </c>
      <c r="BE1296" s="134">
        <f t="shared" si="214"/>
        <v>44200</v>
      </c>
      <c r="BF1296" s="134">
        <f t="shared" si="215"/>
        <v>0</v>
      </c>
      <c r="BG1296" s="134">
        <f t="shared" si="216"/>
        <v>0</v>
      </c>
      <c r="BH1296" s="134">
        <f t="shared" si="217"/>
        <v>0</v>
      </c>
      <c r="BI1296" s="134">
        <f t="shared" si="218"/>
        <v>0</v>
      </c>
      <c r="BJ1296" s="13" t="s">
        <v>76</v>
      </c>
      <c r="BK1296" s="134">
        <f t="shared" si="219"/>
        <v>44200</v>
      </c>
      <c r="BL1296" s="13" t="s">
        <v>623</v>
      </c>
      <c r="BM1296" s="133" t="s">
        <v>4744</v>
      </c>
    </row>
    <row r="1297" spans="2:65" s="1" customFormat="1" ht="24.2" customHeight="1">
      <c r="B1297" s="122"/>
      <c r="C1297" s="138" t="s">
        <v>4745</v>
      </c>
      <c r="D1297" s="138" t="s">
        <v>2422</v>
      </c>
      <c r="E1297" s="139" t="s">
        <v>4746</v>
      </c>
      <c r="F1297" s="140" t="s">
        <v>4747</v>
      </c>
      <c r="G1297" s="141" t="s">
        <v>133</v>
      </c>
      <c r="H1297" s="142">
        <v>2</v>
      </c>
      <c r="I1297" s="143">
        <v>41300</v>
      </c>
      <c r="J1297" s="143">
        <f t="shared" si="210"/>
        <v>82600</v>
      </c>
      <c r="K1297" s="140" t="s">
        <v>117</v>
      </c>
      <c r="L1297" s="144"/>
      <c r="M1297" s="145" t="s">
        <v>1</v>
      </c>
      <c r="N1297" s="146" t="s">
        <v>34</v>
      </c>
      <c r="O1297" s="131">
        <v>0</v>
      </c>
      <c r="P1297" s="131">
        <f t="shared" si="211"/>
        <v>0</v>
      </c>
      <c r="Q1297" s="131">
        <v>0</v>
      </c>
      <c r="R1297" s="131">
        <f t="shared" si="212"/>
        <v>0</v>
      </c>
      <c r="S1297" s="131">
        <v>0</v>
      </c>
      <c r="T1297" s="132">
        <f t="shared" si="213"/>
        <v>0</v>
      </c>
      <c r="AR1297" s="133" t="s">
        <v>623</v>
      </c>
      <c r="AT1297" s="133" t="s">
        <v>2422</v>
      </c>
      <c r="AU1297" s="133" t="s">
        <v>76</v>
      </c>
      <c r="AY1297" s="13" t="s">
        <v>112</v>
      </c>
      <c r="BE1297" s="134">
        <f t="shared" si="214"/>
        <v>82600</v>
      </c>
      <c r="BF1297" s="134">
        <f t="shared" si="215"/>
        <v>0</v>
      </c>
      <c r="BG1297" s="134">
        <f t="shared" si="216"/>
        <v>0</v>
      </c>
      <c r="BH1297" s="134">
        <f t="shared" si="217"/>
        <v>0</v>
      </c>
      <c r="BI1297" s="134">
        <f t="shared" si="218"/>
        <v>0</v>
      </c>
      <c r="BJ1297" s="13" t="s">
        <v>76</v>
      </c>
      <c r="BK1297" s="134">
        <f t="shared" si="219"/>
        <v>82600</v>
      </c>
      <c r="BL1297" s="13" t="s">
        <v>623</v>
      </c>
      <c r="BM1297" s="133" t="s">
        <v>4748</v>
      </c>
    </row>
    <row r="1298" spans="2:65" s="1" customFormat="1" ht="24.2" customHeight="1">
      <c r="B1298" s="122"/>
      <c r="C1298" s="138" t="s">
        <v>4749</v>
      </c>
      <c r="D1298" s="138" t="s">
        <v>2422</v>
      </c>
      <c r="E1298" s="139" t="s">
        <v>4750</v>
      </c>
      <c r="F1298" s="140" t="s">
        <v>4751</v>
      </c>
      <c r="G1298" s="141" t="s">
        <v>133</v>
      </c>
      <c r="H1298" s="142">
        <v>2</v>
      </c>
      <c r="I1298" s="143">
        <v>22400</v>
      </c>
      <c r="J1298" s="143">
        <f t="shared" si="210"/>
        <v>44800</v>
      </c>
      <c r="K1298" s="140" t="s">
        <v>117</v>
      </c>
      <c r="L1298" s="144"/>
      <c r="M1298" s="145" t="s">
        <v>1</v>
      </c>
      <c r="N1298" s="146" t="s">
        <v>34</v>
      </c>
      <c r="O1298" s="131">
        <v>0</v>
      </c>
      <c r="P1298" s="131">
        <f t="shared" si="211"/>
        <v>0</v>
      </c>
      <c r="Q1298" s="131">
        <v>0</v>
      </c>
      <c r="R1298" s="131">
        <f t="shared" si="212"/>
        <v>0</v>
      </c>
      <c r="S1298" s="131">
        <v>0</v>
      </c>
      <c r="T1298" s="132">
        <f t="shared" si="213"/>
        <v>0</v>
      </c>
      <c r="AR1298" s="133" t="s">
        <v>623</v>
      </c>
      <c r="AT1298" s="133" t="s">
        <v>2422</v>
      </c>
      <c r="AU1298" s="133" t="s">
        <v>76</v>
      </c>
      <c r="AY1298" s="13" t="s">
        <v>112</v>
      </c>
      <c r="BE1298" s="134">
        <f t="shared" si="214"/>
        <v>44800</v>
      </c>
      <c r="BF1298" s="134">
        <f t="shared" si="215"/>
        <v>0</v>
      </c>
      <c r="BG1298" s="134">
        <f t="shared" si="216"/>
        <v>0</v>
      </c>
      <c r="BH1298" s="134">
        <f t="shared" si="217"/>
        <v>0</v>
      </c>
      <c r="BI1298" s="134">
        <f t="shared" si="218"/>
        <v>0</v>
      </c>
      <c r="BJ1298" s="13" t="s">
        <v>76</v>
      </c>
      <c r="BK1298" s="134">
        <f t="shared" si="219"/>
        <v>44800</v>
      </c>
      <c r="BL1298" s="13" t="s">
        <v>623</v>
      </c>
      <c r="BM1298" s="133" t="s">
        <v>4752</v>
      </c>
    </row>
    <row r="1299" spans="2:65" s="1" customFormat="1" ht="24.2" customHeight="1">
      <c r="B1299" s="122"/>
      <c r="C1299" s="138" t="s">
        <v>4753</v>
      </c>
      <c r="D1299" s="138" t="s">
        <v>2422</v>
      </c>
      <c r="E1299" s="139" t="s">
        <v>4754</v>
      </c>
      <c r="F1299" s="140" t="s">
        <v>4755</v>
      </c>
      <c r="G1299" s="141" t="s">
        <v>133</v>
      </c>
      <c r="H1299" s="142">
        <v>4</v>
      </c>
      <c r="I1299" s="143">
        <v>18800</v>
      </c>
      <c r="J1299" s="143">
        <f t="shared" si="210"/>
        <v>75200</v>
      </c>
      <c r="K1299" s="140" t="s">
        <v>117</v>
      </c>
      <c r="L1299" s="144"/>
      <c r="M1299" s="145" t="s">
        <v>1</v>
      </c>
      <c r="N1299" s="146" t="s">
        <v>34</v>
      </c>
      <c r="O1299" s="131">
        <v>0</v>
      </c>
      <c r="P1299" s="131">
        <f t="shared" si="211"/>
        <v>0</v>
      </c>
      <c r="Q1299" s="131">
        <v>0</v>
      </c>
      <c r="R1299" s="131">
        <f t="shared" si="212"/>
        <v>0</v>
      </c>
      <c r="S1299" s="131">
        <v>0</v>
      </c>
      <c r="T1299" s="132">
        <f t="shared" si="213"/>
        <v>0</v>
      </c>
      <c r="AR1299" s="133" t="s">
        <v>623</v>
      </c>
      <c r="AT1299" s="133" t="s">
        <v>2422</v>
      </c>
      <c r="AU1299" s="133" t="s">
        <v>76</v>
      </c>
      <c r="AY1299" s="13" t="s">
        <v>112</v>
      </c>
      <c r="BE1299" s="134">
        <f t="shared" si="214"/>
        <v>75200</v>
      </c>
      <c r="BF1299" s="134">
        <f t="shared" si="215"/>
        <v>0</v>
      </c>
      <c r="BG1299" s="134">
        <f t="shared" si="216"/>
        <v>0</v>
      </c>
      <c r="BH1299" s="134">
        <f t="shared" si="217"/>
        <v>0</v>
      </c>
      <c r="BI1299" s="134">
        <f t="shared" si="218"/>
        <v>0</v>
      </c>
      <c r="BJ1299" s="13" t="s">
        <v>76</v>
      </c>
      <c r="BK1299" s="134">
        <f t="shared" si="219"/>
        <v>75200</v>
      </c>
      <c r="BL1299" s="13" t="s">
        <v>623</v>
      </c>
      <c r="BM1299" s="133" t="s">
        <v>4756</v>
      </c>
    </row>
    <row r="1300" spans="2:65" s="1" customFormat="1" ht="24.2" customHeight="1">
      <c r="B1300" s="122"/>
      <c r="C1300" s="138" t="s">
        <v>4757</v>
      </c>
      <c r="D1300" s="138" t="s">
        <v>2422</v>
      </c>
      <c r="E1300" s="139" t="s">
        <v>4758</v>
      </c>
      <c r="F1300" s="140" t="s">
        <v>4759</v>
      </c>
      <c r="G1300" s="141" t="s">
        <v>133</v>
      </c>
      <c r="H1300" s="142">
        <v>4</v>
      </c>
      <c r="I1300" s="143">
        <v>32700</v>
      </c>
      <c r="J1300" s="143">
        <f t="shared" si="210"/>
        <v>130800</v>
      </c>
      <c r="K1300" s="140" t="s">
        <v>117</v>
      </c>
      <c r="L1300" s="144"/>
      <c r="M1300" s="145" t="s">
        <v>1</v>
      </c>
      <c r="N1300" s="146" t="s">
        <v>34</v>
      </c>
      <c r="O1300" s="131">
        <v>0</v>
      </c>
      <c r="P1300" s="131">
        <f t="shared" si="211"/>
        <v>0</v>
      </c>
      <c r="Q1300" s="131">
        <v>0</v>
      </c>
      <c r="R1300" s="131">
        <f t="shared" si="212"/>
        <v>0</v>
      </c>
      <c r="S1300" s="131">
        <v>0</v>
      </c>
      <c r="T1300" s="132">
        <f t="shared" si="213"/>
        <v>0</v>
      </c>
      <c r="AR1300" s="133" t="s">
        <v>623</v>
      </c>
      <c r="AT1300" s="133" t="s">
        <v>2422</v>
      </c>
      <c r="AU1300" s="133" t="s">
        <v>76</v>
      </c>
      <c r="AY1300" s="13" t="s">
        <v>112</v>
      </c>
      <c r="BE1300" s="134">
        <f t="shared" si="214"/>
        <v>130800</v>
      </c>
      <c r="BF1300" s="134">
        <f t="shared" si="215"/>
        <v>0</v>
      </c>
      <c r="BG1300" s="134">
        <f t="shared" si="216"/>
        <v>0</v>
      </c>
      <c r="BH1300" s="134">
        <f t="shared" si="217"/>
        <v>0</v>
      </c>
      <c r="BI1300" s="134">
        <f t="shared" si="218"/>
        <v>0</v>
      </c>
      <c r="BJ1300" s="13" t="s">
        <v>76</v>
      </c>
      <c r="BK1300" s="134">
        <f t="shared" si="219"/>
        <v>130800</v>
      </c>
      <c r="BL1300" s="13" t="s">
        <v>623</v>
      </c>
      <c r="BM1300" s="133" t="s">
        <v>4760</v>
      </c>
    </row>
    <row r="1301" spans="2:65" s="1" customFormat="1" ht="24.2" customHeight="1">
      <c r="B1301" s="122"/>
      <c r="C1301" s="138" t="s">
        <v>4761</v>
      </c>
      <c r="D1301" s="138" t="s">
        <v>2422</v>
      </c>
      <c r="E1301" s="139" t="s">
        <v>4762</v>
      </c>
      <c r="F1301" s="140" t="s">
        <v>4763</v>
      </c>
      <c r="G1301" s="141" t="s">
        <v>133</v>
      </c>
      <c r="H1301" s="142">
        <v>10</v>
      </c>
      <c r="I1301" s="143">
        <v>8700</v>
      </c>
      <c r="J1301" s="143">
        <f t="shared" si="210"/>
        <v>87000</v>
      </c>
      <c r="K1301" s="140" t="s">
        <v>117</v>
      </c>
      <c r="L1301" s="144"/>
      <c r="M1301" s="145" t="s">
        <v>1</v>
      </c>
      <c r="N1301" s="146" t="s">
        <v>34</v>
      </c>
      <c r="O1301" s="131">
        <v>0</v>
      </c>
      <c r="P1301" s="131">
        <f t="shared" si="211"/>
        <v>0</v>
      </c>
      <c r="Q1301" s="131">
        <v>0</v>
      </c>
      <c r="R1301" s="131">
        <f t="shared" si="212"/>
        <v>0</v>
      </c>
      <c r="S1301" s="131">
        <v>0</v>
      </c>
      <c r="T1301" s="132">
        <f t="shared" si="213"/>
        <v>0</v>
      </c>
      <c r="AR1301" s="133" t="s">
        <v>623</v>
      </c>
      <c r="AT1301" s="133" t="s">
        <v>2422</v>
      </c>
      <c r="AU1301" s="133" t="s">
        <v>76</v>
      </c>
      <c r="AY1301" s="13" t="s">
        <v>112</v>
      </c>
      <c r="BE1301" s="134">
        <f t="shared" si="214"/>
        <v>87000</v>
      </c>
      <c r="BF1301" s="134">
        <f t="shared" si="215"/>
        <v>0</v>
      </c>
      <c r="BG1301" s="134">
        <f t="shared" si="216"/>
        <v>0</v>
      </c>
      <c r="BH1301" s="134">
        <f t="shared" si="217"/>
        <v>0</v>
      </c>
      <c r="BI1301" s="134">
        <f t="shared" si="218"/>
        <v>0</v>
      </c>
      <c r="BJ1301" s="13" t="s">
        <v>76</v>
      </c>
      <c r="BK1301" s="134">
        <f t="shared" si="219"/>
        <v>87000</v>
      </c>
      <c r="BL1301" s="13" t="s">
        <v>623</v>
      </c>
      <c r="BM1301" s="133" t="s">
        <v>4764</v>
      </c>
    </row>
    <row r="1302" spans="2:65" s="1" customFormat="1" ht="24.2" customHeight="1">
      <c r="B1302" s="122"/>
      <c r="C1302" s="138" t="s">
        <v>4765</v>
      </c>
      <c r="D1302" s="138" t="s">
        <v>2422</v>
      </c>
      <c r="E1302" s="139" t="s">
        <v>4766</v>
      </c>
      <c r="F1302" s="140" t="s">
        <v>4767</v>
      </c>
      <c r="G1302" s="141" t="s">
        <v>133</v>
      </c>
      <c r="H1302" s="142">
        <v>2</v>
      </c>
      <c r="I1302" s="143">
        <v>3530</v>
      </c>
      <c r="J1302" s="143">
        <f t="shared" si="210"/>
        <v>7060</v>
      </c>
      <c r="K1302" s="140" t="s">
        <v>117</v>
      </c>
      <c r="L1302" s="144"/>
      <c r="M1302" s="145" t="s">
        <v>1</v>
      </c>
      <c r="N1302" s="146" t="s">
        <v>34</v>
      </c>
      <c r="O1302" s="131">
        <v>0</v>
      </c>
      <c r="P1302" s="131">
        <f t="shared" si="211"/>
        <v>0</v>
      </c>
      <c r="Q1302" s="131">
        <v>0</v>
      </c>
      <c r="R1302" s="131">
        <f t="shared" si="212"/>
        <v>0</v>
      </c>
      <c r="S1302" s="131">
        <v>0</v>
      </c>
      <c r="T1302" s="132">
        <f t="shared" si="213"/>
        <v>0</v>
      </c>
      <c r="AR1302" s="133" t="s">
        <v>623</v>
      </c>
      <c r="AT1302" s="133" t="s">
        <v>2422</v>
      </c>
      <c r="AU1302" s="133" t="s">
        <v>76</v>
      </c>
      <c r="AY1302" s="13" t="s">
        <v>112</v>
      </c>
      <c r="BE1302" s="134">
        <f t="shared" si="214"/>
        <v>7060</v>
      </c>
      <c r="BF1302" s="134">
        <f t="shared" si="215"/>
        <v>0</v>
      </c>
      <c r="BG1302" s="134">
        <f t="shared" si="216"/>
        <v>0</v>
      </c>
      <c r="BH1302" s="134">
        <f t="shared" si="217"/>
        <v>0</v>
      </c>
      <c r="BI1302" s="134">
        <f t="shared" si="218"/>
        <v>0</v>
      </c>
      <c r="BJ1302" s="13" t="s">
        <v>76</v>
      </c>
      <c r="BK1302" s="134">
        <f t="shared" si="219"/>
        <v>7060</v>
      </c>
      <c r="BL1302" s="13" t="s">
        <v>623</v>
      </c>
      <c r="BM1302" s="133" t="s">
        <v>4768</v>
      </c>
    </row>
    <row r="1303" spans="2:65" s="1" customFormat="1" ht="24.2" customHeight="1">
      <c r="B1303" s="122"/>
      <c r="C1303" s="138" t="s">
        <v>4769</v>
      </c>
      <c r="D1303" s="138" t="s">
        <v>2422</v>
      </c>
      <c r="E1303" s="139" t="s">
        <v>4770</v>
      </c>
      <c r="F1303" s="140" t="s">
        <v>4771</v>
      </c>
      <c r="G1303" s="141" t="s">
        <v>133</v>
      </c>
      <c r="H1303" s="142">
        <v>10</v>
      </c>
      <c r="I1303" s="143">
        <v>3860</v>
      </c>
      <c r="J1303" s="143">
        <f t="shared" si="210"/>
        <v>38600</v>
      </c>
      <c r="K1303" s="140" t="s">
        <v>117</v>
      </c>
      <c r="L1303" s="144"/>
      <c r="M1303" s="145" t="s">
        <v>1</v>
      </c>
      <c r="N1303" s="146" t="s">
        <v>34</v>
      </c>
      <c r="O1303" s="131">
        <v>0</v>
      </c>
      <c r="P1303" s="131">
        <f t="shared" si="211"/>
        <v>0</v>
      </c>
      <c r="Q1303" s="131">
        <v>0</v>
      </c>
      <c r="R1303" s="131">
        <f t="shared" si="212"/>
        <v>0</v>
      </c>
      <c r="S1303" s="131">
        <v>0</v>
      </c>
      <c r="T1303" s="132">
        <f t="shared" si="213"/>
        <v>0</v>
      </c>
      <c r="AR1303" s="133" t="s">
        <v>623</v>
      </c>
      <c r="AT1303" s="133" t="s">
        <v>2422</v>
      </c>
      <c r="AU1303" s="133" t="s">
        <v>76</v>
      </c>
      <c r="AY1303" s="13" t="s">
        <v>112</v>
      </c>
      <c r="BE1303" s="134">
        <f t="shared" si="214"/>
        <v>38600</v>
      </c>
      <c r="BF1303" s="134">
        <f t="shared" si="215"/>
        <v>0</v>
      </c>
      <c r="BG1303" s="134">
        <f t="shared" si="216"/>
        <v>0</v>
      </c>
      <c r="BH1303" s="134">
        <f t="shared" si="217"/>
        <v>0</v>
      </c>
      <c r="BI1303" s="134">
        <f t="shared" si="218"/>
        <v>0</v>
      </c>
      <c r="BJ1303" s="13" t="s">
        <v>76</v>
      </c>
      <c r="BK1303" s="134">
        <f t="shared" si="219"/>
        <v>38600</v>
      </c>
      <c r="BL1303" s="13" t="s">
        <v>623</v>
      </c>
      <c r="BM1303" s="133" t="s">
        <v>4772</v>
      </c>
    </row>
    <row r="1304" spans="2:65" s="1" customFormat="1" ht="21.75" customHeight="1">
      <c r="B1304" s="122"/>
      <c r="C1304" s="138" t="s">
        <v>4773</v>
      </c>
      <c r="D1304" s="138" t="s">
        <v>2422</v>
      </c>
      <c r="E1304" s="139" t="s">
        <v>4774</v>
      </c>
      <c r="F1304" s="140" t="s">
        <v>4775</v>
      </c>
      <c r="G1304" s="141" t="s">
        <v>133</v>
      </c>
      <c r="H1304" s="142">
        <v>10</v>
      </c>
      <c r="I1304" s="143">
        <v>11700</v>
      </c>
      <c r="J1304" s="143">
        <f t="shared" si="210"/>
        <v>117000</v>
      </c>
      <c r="K1304" s="140" t="s">
        <v>117</v>
      </c>
      <c r="L1304" s="144"/>
      <c r="M1304" s="145" t="s">
        <v>1</v>
      </c>
      <c r="N1304" s="146" t="s">
        <v>34</v>
      </c>
      <c r="O1304" s="131">
        <v>0</v>
      </c>
      <c r="P1304" s="131">
        <f t="shared" si="211"/>
        <v>0</v>
      </c>
      <c r="Q1304" s="131">
        <v>0</v>
      </c>
      <c r="R1304" s="131">
        <f t="shared" si="212"/>
        <v>0</v>
      </c>
      <c r="S1304" s="131">
        <v>0</v>
      </c>
      <c r="T1304" s="132">
        <f t="shared" si="213"/>
        <v>0</v>
      </c>
      <c r="AR1304" s="133" t="s">
        <v>623</v>
      </c>
      <c r="AT1304" s="133" t="s">
        <v>2422</v>
      </c>
      <c r="AU1304" s="133" t="s">
        <v>76</v>
      </c>
      <c r="AY1304" s="13" t="s">
        <v>112</v>
      </c>
      <c r="BE1304" s="134">
        <f t="shared" si="214"/>
        <v>117000</v>
      </c>
      <c r="BF1304" s="134">
        <f t="shared" si="215"/>
        <v>0</v>
      </c>
      <c r="BG1304" s="134">
        <f t="shared" si="216"/>
        <v>0</v>
      </c>
      <c r="BH1304" s="134">
        <f t="shared" si="217"/>
        <v>0</v>
      </c>
      <c r="BI1304" s="134">
        <f t="shared" si="218"/>
        <v>0</v>
      </c>
      <c r="BJ1304" s="13" t="s">
        <v>76</v>
      </c>
      <c r="BK1304" s="134">
        <f t="shared" si="219"/>
        <v>117000</v>
      </c>
      <c r="BL1304" s="13" t="s">
        <v>623</v>
      </c>
      <c r="BM1304" s="133" t="s">
        <v>4776</v>
      </c>
    </row>
    <row r="1305" spans="2:65" s="1" customFormat="1" ht="37.9" customHeight="1">
      <c r="B1305" s="122"/>
      <c r="C1305" s="138" t="s">
        <v>4777</v>
      </c>
      <c r="D1305" s="138" t="s">
        <v>2422</v>
      </c>
      <c r="E1305" s="139" t="s">
        <v>4778</v>
      </c>
      <c r="F1305" s="140" t="s">
        <v>4779</v>
      </c>
      <c r="G1305" s="141" t="s">
        <v>133</v>
      </c>
      <c r="H1305" s="142">
        <v>10</v>
      </c>
      <c r="I1305" s="143">
        <v>2400</v>
      </c>
      <c r="J1305" s="143">
        <f t="shared" si="210"/>
        <v>24000</v>
      </c>
      <c r="K1305" s="140" t="s">
        <v>117</v>
      </c>
      <c r="L1305" s="144"/>
      <c r="M1305" s="145" t="s">
        <v>1</v>
      </c>
      <c r="N1305" s="146" t="s">
        <v>34</v>
      </c>
      <c r="O1305" s="131">
        <v>0</v>
      </c>
      <c r="P1305" s="131">
        <f t="shared" si="211"/>
        <v>0</v>
      </c>
      <c r="Q1305" s="131">
        <v>0</v>
      </c>
      <c r="R1305" s="131">
        <f t="shared" si="212"/>
        <v>0</v>
      </c>
      <c r="S1305" s="131">
        <v>0</v>
      </c>
      <c r="T1305" s="132">
        <f t="shared" si="213"/>
        <v>0</v>
      </c>
      <c r="AR1305" s="133" t="s">
        <v>623</v>
      </c>
      <c r="AT1305" s="133" t="s">
        <v>2422</v>
      </c>
      <c r="AU1305" s="133" t="s">
        <v>76</v>
      </c>
      <c r="AY1305" s="13" t="s">
        <v>112</v>
      </c>
      <c r="BE1305" s="134">
        <f t="shared" si="214"/>
        <v>24000</v>
      </c>
      <c r="BF1305" s="134">
        <f t="shared" si="215"/>
        <v>0</v>
      </c>
      <c r="BG1305" s="134">
        <f t="shared" si="216"/>
        <v>0</v>
      </c>
      <c r="BH1305" s="134">
        <f t="shared" si="217"/>
        <v>0</v>
      </c>
      <c r="BI1305" s="134">
        <f t="shared" si="218"/>
        <v>0</v>
      </c>
      <c r="BJ1305" s="13" t="s">
        <v>76</v>
      </c>
      <c r="BK1305" s="134">
        <f t="shared" si="219"/>
        <v>24000</v>
      </c>
      <c r="BL1305" s="13" t="s">
        <v>623</v>
      </c>
      <c r="BM1305" s="133" t="s">
        <v>4780</v>
      </c>
    </row>
    <row r="1306" spans="2:65" s="1" customFormat="1" ht="24.2" customHeight="1">
      <c r="B1306" s="122"/>
      <c r="C1306" s="138" t="s">
        <v>4781</v>
      </c>
      <c r="D1306" s="138" t="s">
        <v>2422</v>
      </c>
      <c r="E1306" s="139" t="s">
        <v>4782</v>
      </c>
      <c r="F1306" s="140" t="s">
        <v>4783</v>
      </c>
      <c r="G1306" s="141" t="s">
        <v>133</v>
      </c>
      <c r="H1306" s="142">
        <v>4</v>
      </c>
      <c r="I1306" s="143">
        <v>3690</v>
      </c>
      <c r="J1306" s="143">
        <f t="shared" si="210"/>
        <v>14760</v>
      </c>
      <c r="K1306" s="140" t="s">
        <v>117</v>
      </c>
      <c r="L1306" s="144"/>
      <c r="M1306" s="145" t="s">
        <v>1</v>
      </c>
      <c r="N1306" s="146" t="s">
        <v>34</v>
      </c>
      <c r="O1306" s="131">
        <v>0</v>
      </c>
      <c r="P1306" s="131">
        <f t="shared" si="211"/>
        <v>0</v>
      </c>
      <c r="Q1306" s="131">
        <v>0</v>
      </c>
      <c r="R1306" s="131">
        <f t="shared" si="212"/>
        <v>0</v>
      </c>
      <c r="S1306" s="131">
        <v>0</v>
      </c>
      <c r="T1306" s="132">
        <f t="shared" si="213"/>
        <v>0</v>
      </c>
      <c r="AR1306" s="133" t="s">
        <v>623</v>
      </c>
      <c r="AT1306" s="133" t="s">
        <v>2422</v>
      </c>
      <c r="AU1306" s="133" t="s">
        <v>76</v>
      </c>
      <c r="AY1306" s="13" t="s">
        <v>112</v>
      </c>
      <c r="BE1306" s="134">
        <f t="shared" si="214"/>
        <v>14760</v>
      </c>
      <c r="BF1306" s="134">
        <f t="shared" si="215"/>
        <v>0</v>
      </c>
      <c r="BG1306" s="134">
        <f t="shared" si="216"/>
        <v>0</v>
      </c>
      <c r="BH1306" s="134">
        <f t="shared" si="217"/>
        <v>0</v>
      </c>
      <c r="BI1306" s="134">
        <f t="shared" si="218"/>
        <v>0</v>
      </c>
      <c r="BJ1306" s="13" t="s">
        <v>76</v>
      </c>
      <c r="BK1306" s="134">
        <f t="shared" si="219"/>
        <v>14760</v>
      </c>
      <c r="BL1306" s="13" t="s">
        <v>623</v>
      </c>
      <c r="BM1306" s="133" t="s">
        <v>4784</v>
      </c>
    </row>
    <row r="1307" spans="2:65" s="1" customFormat="1" ht="24.2" customHeight="1">
      <c r="B1307" s="122"/>
      <c r="C1307" s="138" t="s">
        <v>4785</v>
      </c>
      <c r="D1307" s="138" t="s">
        <v>2422</v>
      </c>
      <c r="E1307" s="139" t="s">
        <v>4786</v>
      </c>
      <c r="F1307" s="140" t="s">
        <v>4787</v>
      </c>
      <c r="G1307" s="141" t="s">
        <v>133</v>
      </c>
      <c r="H1307" s="142">
        <v>4</v>
      </c>
      <c r="I1307" s="143">
        <v>13600</v>
      </c>
      <c r="J1307" s="143">
        <f t="shared" si="210"/>
        <v>54400</v>
      </c>
      <c r="K1307" s="140" t="s">
        <v>117</v>
      </c>
      <c r="L1307" s="144"/>
      <c r="M1307" s="145" t="s">
        <v>1</v>
      </c>
      <c r="N1307" s="146" t="s">
        <v>34</v>
      </c>
      <c r="O1307" s="131">
        <v>0</v>
      </c>
      <c r="P1307" s="131">
        <f t="shared" si="211"/>
        <v>0</v>
      </c>
      <c r="Q1307" s="131">
        <v>0</v>
      </c>
      <c r="R1307" s="131">
        <f t="shared" si="212"/>
        <v>0</v>
      </c>
      <c r="S1307" s="131">
        <v>0</v>
      </c>
      <c r="T1307" s="132">
        <f t="shared" si="213"/>
        <v>0</v>
      </c>
      <c r="AR1307" s="133" t="s">
        <v>623</v>
      </c>
      <c r="AT1307" s="133" t="s">
        <v>2422</v>
      </c>
      <c r="AU1307" s="133" t="s">
        <v>76</v>
      </c>
      <c r="AY1307" s="13" t="s">
        <v>112</v>
      </c>
      <c r="BE1307" s="134">
        <f t="shared" si="214"/>
        <v>54400</v>
      </c>
      <c r="BF1307" s="134">
        <f t="shared" si="215"/>
        <v>0</v>
      </c>
      <c r="BG1307" s="134">
        <f t="shared" si="216"/>
        <v>0</v>
      </c>
      <c r="BH1307" s="134">
        <f t="shared" si="217"/>
        <v>0</v>
      </c>
      <c r="BI1307" s="134">
        <f t="shared" si="218"/>
        <v>0</v>
      </c>
      <c r="BJ1307" s="13" t="s">
        <v>76</v>
      </c>
      <c r="BK1307" s="134">
        <f t="shared" si="219"/>
        <v>54400</v>
      </c>
      <c r="BL1307" s="13" t="s">
        <v>623</v>
      </c>
      <c r="BM1307" s="133" t="s">
        <v>4788</v>
      </c>
    </row>
    <row r="1308" spans="2:65" s="1" customFormat="1" ht="24.2" customHeight="1">
      <c r="B1308" s="122"/>
      <c r="C1308" s="138" t="s">
        <v>4789</v>
      </c>
      <c r="D1308" s="138" t="s">
        <v>2422</v>
      </c>
      <c r="E1308" s="139" t="s">
        <v>4790</v>
      </c>
      <c r="F1308" s="140" t="s">
        <v>4791</v>
      </c>
      <c r="G1308" s="141" t="s">
        <v>133</v>
      </c>
      <c r="H1308" s="142">
        <v>2</v>
      </c>
      <c r="I1308" s="143">
        <v>17400</v>
      </c>
      <c r="J1308" s="143">
        <f t="shared" si="210"/>
        <v>34800</v>
      </c>
      <c r="K1308" s="140" t="s">
        <v>117</v>
      </c>
      <c r="L1308" s="144"/>
      <c r="M1308" s="145" t="s">
        <v>1</v>
      </c>
      <c r="N1308" s="146" t="s">
        <v>34</v>
      </c>
      <c r="O1308" s="131">
        <v>0</v>
      </c>
      <c r="P1308" s="131">
        <f t="shared" si="211"/>
        <v>0</v>
      </c>
      <c r="Q1308" s="131">
        <v>0</v>
      </c>
      <c r="R1308" s="131">
        <f t="shared" si="212"/>
        <v>0</v>
      </c>
      <c r="S1308" s="131">
        <v>0</v>
      </c>
      <c r="T1308" s="132">
        <f t="shared" si="213"/>
        <v>0</v>
      </c>
      <c r="AR1308" s="133" t="s">
        <v>623</v>
      </c>
      <c r="AT1308" s="133" t="s">
        <v>2422</v>
      </c>
      <c r="AU1308" s="133" t="s">
        <v>76</v>
      </c>
      <c r="AY1308" s="13" t="s">
        <v>112</v>
      </c>
      <c r="BE1308" s="134">
        <f t="shared" si="214"/>
        <v>34800</v>
      </c>
      <c r="BF1308" s="134">
        <f t="shared" si="215"/>
        <v>0</v>
      </c>
      <c r="BG1308" s="134">
        <f t="shared" si="216"/>
        <v>0</v>
      </c>
      <c r="BH1308" s="134">
        <f t="shared" si="217"/>
        <v>0</v>
      </c>
      <c r="BI1308" s="134">
        <f t="shared" si="218"/>
        <v>0</v>
      </c>
      <c r="BJ1308" s="13" t="s">
        <v>76</v>
      </c>
      <c r="BK1308" s="134">
        <f t="shared" si="219"/>
        <v>34800</v>
      </c>
      <c r="BL1308" s="13" t="s">
        <v>623</v>
      </c>
      <c r="BM1308" s="133" t="s">
        <v>4792</v>
      </c>
    </row>
    <row r="1309" spans="2:65" s="1" customFormat="1" ht="24.2" customHeight="1">
      <c r="B1309" s="122"/>
      <c r="C1309" s="138" t="s">
        <v>4793</v>
      </c>
      <c r="D1309" s="138" t="s">
        <v>2422</v>
      </c>
      <c r="E1309" s="139" t="s">
        <v>4794</v>
      </c>
      <c r="F1309" s="140" t="s">
        <v>4795</v>
      </c>
      <c r="G1309" s="141" t="s">
        <v>133</v>
      </c>
      <c r="H1309" s="142">
        <v>4</v>
      </c>
      <c r="I1309" s="143">
        <v>1220</v>
      </c>
      <c r="J1309" s="143">
        <f t="shared" si="210"/>
        <v>4880</v>
      </c>
      <c r="K1309" s="140" t="s">
        <v>117</v>
      </c>
      <c r="L1309" s="144"/>
      <c r="M1309" s="145" t="s">
        <v>1</v>
      </c>
      <c r="N1309" s="146" t="s">
        <v>34</v>
      </c>
      <c r="O1309" s="131">
        <v>0</v>
      </c>
      <c r="P1309" s="131">
        <f t="shared" si="211"/>
        <v>0</v>
      </c>
      <c r="Q1309" s="131">
        <v>0</v>
      </c>
      <c r="R1309" s="131">
        <f t="shared" si="212"/>
        <v>0</v>
      </c>
      <c r="S1309" s="131">
        <v>0</v>
      </c>
      <c r="T1309" s="132">
        <f t="shared" si="213"/>
        <v>0</v>
      </c>
      <c r="AR1309" s="133" t="s">
        <v>623</v>
      </c>
      <c r="AT1309" s="133" t="s">
        <v>2422</v>
      </c>
      <c r="AU1309" s="133" t="s">
        <v>76</v>
      </c>
      <c r="AY1309" s="13" t="s">
        <v>112</v>
      </c>
      <c r="BE1309" s="134">
        <f t="shared" si="214"/>
        <v>4880</v>
      </c>
      <c r="BF1309" s="134">
        <f t="shared" si="215"/>
        <v>0</v>
      </c>
      <c r="BG1309" s="134">
        <f t="shared" si="216"/>
        <v>0</v>
      </c>
      <c r="BH1309" s="134">
        <f t="shared" si="217"/>
        <v>0</v>
      </c>
      <c r="BI1309" s="134">
        <f t="shared" si="218"/>
        <v>0</v>
      </c>
      <c r="BJ1309" s="13" t="s">
        <v>76</v>
      </c>
      <c r="BK1309" s="134">
        <f t="shared" si="219"/>
        <v>4880</v>
      </c>
      <c r="BL1309" s="13" t="s">
        <v>623</v>
      </c>
      <c r="BM1309" s="133" t="s">
        <v>4796</v>
      </c>
    </row>
    <row r="1310" spans="2:65" s="1" customFormat="1" ht="24.2" customHeight="1">
      <c r="B1310" s="122"/>
      <c r="C1310" s="138" t="s">
        <v>4797</v>
      </c>
      <c r="D1310" s="138" t="s">
        <v>2422</v>
      </c>
      <c r="E1310" s="139" t="s">
        <v>4798</v>
      </c>
      <c r="F1310" s="140" t="s">
        <v>4799</v>
      </c>
      <c r="G1310" s="141" t="s">
        <v>133</v>
      </c>
      <c r="H1310" s="142">
        <v>4</v>
      </c>
      <c r="I1310" s="143">
        <v>7950</v>
      </c>
      <c r="J1310" s="143">
        <f t="shared" si="210"/>
        <v>31800</v>
      </c>
      <c r="K1310" s="140" t="s">
        <v>117</v>
      </c>
      <c r="L1310" s="144"/>
      <c r="M1310" s="145" t="s">
        <v>1</v>
      </c>
      <c r="N1310" s="146" t="s">
        <v>34</v>
      </c>
      <c r="O1310" s="131">
        <v>0</v>
      </c>
      <c r="P1310" s="131">
        <f t="shared" si="211"/>
        <v>0</v>
      </c>
      <c r="Q1310" s="131">
        <v>0</v>
      </c>
      <c r="R1310" s="131">
        <f t="shared" si="212"/>
        <v>0</v>
      </c>
      <c r="S1310" s="131">
        <v>0</v>
      </c>
      <c r="T1310" s="132">
        <f t="shared" si="213"/>
        <v>0</v>
      </c>
      <c r="AR1310" s="133" t="s">
        <v>623</v>
      </c>
      <c r="AT1310" s="133" t="s">
        <v>2422</v>
      </c>
      <c r="AU1310" s="133" t="s">
        <v>76</v>
      </c>
      <c r="AY1310" s="13" t="s">
        <v>112</v>
      </c>
      <c r="BE1310" s="134">
        <f t="shared" si="214"/>
        <v>31800</v>
      </c>
      <c r="BF1310" s="134">
        <f t="shared" si="215"/>
        <v>0</v>
      </c>
      <c r="BG1310" s="134">
        <f t="shared" si="216"/>
        <v>0</v>
      </c>
      <c r="BH1310" s="134">
        <f t="shared" si="217"/>
        <v>0</v>
      </c>
      <c r="BI1310" s="134">
        <f t="shared" si="218"/>
        <v>0</v>
      </c>
      <c r="BJ1310" s="13" t="s">
        <v>76</v>
      </c>
      <c r="BK1310" s="134">
        <f t="shared" si="219"/>
        <v>31800</v>
      </c>
      <c r="BL1310" s="13" t="s">
        <v>623</v>
      </c>
      <c r="BM1310" s="133" t="s">
        <v>4800</v>
      </c>
    </row>
    <row r="1311" spans="2:65" s="1" customFormat="1" ht="24.2" customHeight="1">
      <c r="B1311" s="122"/>
      <c r="C1311" s="138" t="s">
        <v>4801</v>
      </c>
      <c r="D1311" s="138" t="s">
        <v>2422</v>
      </c>
      <c r="E1311" s="139" t="s">
        <v>4802</v>
      </c>
      <c r="F1311" s="140" t="s">
        <v>4803</v>
      </c>
      <c r="G1311" s="141" t="s">
        <v>133</v>
      </c>
      <c r="H1311" s="142">
        <v>2</v>
      </c>
      <c r="I1311" s="143">
        <v>18700</v>
      </c>
      <c r="J1311" s="143">
        <f t="shared" ref="J1311:J1374" si="220">ROUND(I1311*H1311,2)</f>
        <v>37400</v>
      </c>
      <c r="K1311" s="140" t="s">
        <v>117</v>
      </c>
      <c r="L1311" s="144"/>
      <c r="M1311" s="145" t="s">
        <v>1</v>
      </c>
      <c r="N1311" s="146" t="s">
        <v>34</v>
      </c>
      <c r="O1311" s="131">
        <v>0</v>
      </c>
      <c r="P1311" s="131">
        <f t="shared" ref="P1311:P1374" si="221">O1311*H1311</f>
        <v>0</v>
      </c>
      <c r="Q1311" s="131">
        <v>0</v>
      </c>
      <c r="R1311" s="131">
        <f t="shared" ref="R1311:R1374" si="222">Q1311*H1311</f>
        <v>0</v>
      </c>
      <c r="S1311" s="131">
        <v>0</v>
      </c>
      <c r="T1311" s="132">
        <f t="shared" ref="T1311:T1374" si="223">S1311*H1311</f>
        <v>0</v>
      </c>
      <c r="AR1311" s="133" t="s">
        <v>623</v>
      </c>
      <c r="AT1311" s="133" t="s">
        <v>2422</v>
      </c>
      <c r="AU1311" s="133" t="s">
        <v>76</v>
      </c>
      <c r="AY1311" s="13" t="s">
        <v>112</v>
      </c>
      <c r="BE1311" s="134">
        <f t="shared" ref="BE1311:BE1374" si="224">IF(N1311="základní",J1311,0)</f>
        <v>37400</v>
      </c>
      <c r="BF1311" s="134">
        <f t="shared" ref="BF1311:BF1374" si="225">IF(N1311="snížená",J1311,0)</f>
        <v>0</v>
      </c>
      <c r="BG1311" s="134">
        <f t="shared" ref="BG1311:BG1374" si="226">IF(N1311="zákl. přenesená",J1311,0)</f>
        <v>0</v>
      </c>
      <c r="BH1311" s="134">
        <f t="shared" ref="BH1311:BH1374" si="227">IF(N1311="sníž. přenesená",J1311,0)</f>
        <v>0</v>
      </c>
      <c r="BI1311" s="134">
        <f t="shared" ref="BI1311:BI1374" si="228">IF(N1311="nulová",J1311,0)</f>
        <v>0</v>
      </c>
      <c r="BJ1311" s="13" t="s">
        <v>76</v>
      </c>
      <c r="BK1311" s="134">
        <f t="shared" ref="BK1311:BK1374" si="229">ROUND(I1311*H1311,2)</f>
        <v>37400</v>
      </c>
      <c r="BL1311" s="13" t="s">
        <v>623</v>
      </c>
      <c r="BM1311" s="133" t="s">
        <v>4804</v>
      </c>
    </row>
    <row r="1312" spans="2:65" s="1" customFormat="1" ht="24.2" customHeight="1">
      <c r="B1312" s="122"/>
      <c r="C1312" s="138" t="s">
        <v>4805</v>
      </c>
      <c r="D1312" s="138" t="s">
        <v>2422</v>
      </c>
      <c r="E1312" s="139" t="s">
        <v>4806</v>
      </c>
      <c r="F1312" s="140" t="s">
        <v>4807</v>
      </c>
      <c r="G1312" s="141" t="s">
        <v>133</v>
      </c>
      <c r="H1312" s="142">
        <v>2</v>
      </c>
      <c r="I1312" s="143">
        <v>6970</v>
      </c>
      <c r="J1312" s="143">
        <f t="shared" si="220"/>
        <v>13940</v>
      </c>
      <c r="K1312" s="140" t="s">
        <v>117</v>
      </c>
      <c r="L1312" s="144"/>
      <c r="M1312" s="145" t="s">
        <v>1</v>
      </c>
      <c r="N1312" s="146" t="s">
        <v>34</v>
      </c>
      <c r="O1312" s="131">
        <v>0</v>
      </c>
      <c r="P1312" s="131">
        <f t="shared" si="221"/>
        <v>0</v>
      </c>
      <c r="Q1312" s="131">
        <v>0</v>
      </c>
      <c r="R1312" s="131">
        <f t="shared" si="222"/>
        <v>0</v>
      </c>
      <c r="S1312" s="131">
        <v>0</v>
      </c>
      <c r="T1312" s="132">
        <f t="shared" si="223"/>
        <v>0</v>
      </c>
      <c r="AR1312" s="133" t="s">
        <v>623</v>
      </c>
      <c r="AT1312" s="133" t="s">
        <v>2422</v>
      </c>
      <c r="AU1312" s="133" t="s">
        <v>76</v>
      </c>
      <c r="AY1312" s="13" t="s">
        <v>112</v>
      </c>
      <c r="BE1312" s="134">
        <f t="shared" si="224"/>
        <v>13940</v>
      </c>
      <c r="BF1312" s="134">
        <f t="shared" si="225"/>
        <v>0</v>
      </c>
      <c r="BG1312" s="134">
        <f t="shared" si="226"/>
        <v>0</v>
      </c>
      <c r="BH1312" s="134">
        <f t="shared" si="227"/>
        <v>0</v>
      </c>
      <c r="BI1312" s="134">
        <f t="shared" si="228"/>
        <v>0</v>
      </c>
      <c r="BJ1312" s="13" t="s">
        <v>76</v>
      </c>
      <c r="BK1312" s="134">
        <f t="shared" si="229"/>
        <v>13940</v>
      </c>
      <c r="BL1312" s="13" t="s">
        <v>623</v>
      </c>
      <c r="BM1312" s="133" t="s">
        <v>4808</v>
      </c>
    </row>
    <row r="1313" spans="2:65" s="1" customFormat="1" ht="24.2" customHeight="1">
      <c r="B1313" s="122"/>
      <c r="C1313" s="138" t="s">
        <v>4809</v>
      </c>
      <c r="D1313" s="138" t="s">
        <v>2422</v>
      </c>
      <c r="E1313" s="139" t="s">
        <v>4810</v>
      </c>
      <c r="F1313" s="140" t="s">
        <v>4811</v>
      </c>
      <c r="G1313" s="141" t="s">
        <v>133</v>
      </c>
      <c r="H1313" s="142">
        <v>4</v>
      </c>
      <c r="I1313" s="143">
        <v>13200</v>
      </c>
      <c r="J1313" s="143">
        <f t="shared" si="220"/>
        <v>52800</v>
      </c>
      <c r="K1313" s="140" t="s">
        <v>117</v>
      </c>
      <c r="L1313" s="144"/>
      <c r="M1313" s="145" t="s">
        <v>1</v>
      </c>
      <c r="N1313" s="146" t="s">
        <v>34</v>
      </c>
      <c r="O1313" s="131">
        <v>0</v>
      </c>
      <c r="P1313" s="131">
        <f t="shared" si="221"/>
        <v>0</v>
      </c>
      <c r="Q1313" s="131">
        <v>0</v>
      </c>
      <c r="R1313" s="131">
        <f t="shared" si="222"/>
        <v>0</v>
      </c>
      <c r="S1313" s="131">
        <v>0</v>
      </c>
      <c r="T1313" s="132">
        <f t="shared" si="223"/>
        <v>0</v>
      </c>
      <c r="AR1313" s="133" t="s">
        <v>623</v>
      </c>
      <c r="AT1313" s="133" t="s">
        <v>2422</v>
      </c>
      <c r="AU1313" s="133" t="s">
        <v>76</v>
      </c>
      <c r="AY1313" s="13" t="s">
        <v>112</v>
      </c>
      <c r="BE1313" s="134">
        <f t="shared" si="224"/>
        <v>52800</v>
      </c>
      <c r="BF1313" s="134">
        <f t="shared" si="225"/>
        <v>0</v>
      </c>
      <c r="BG1313" s="134">
        <f t="shared" si="226"/>
        <v>0</v>
      </c>
      <c r="BH1313" s="134">
        <f t="shared" si="227"/>
        <v>0</v>
      </c>
      <c r="BI1313" s="134">
        <f t="shared" si="228"/>
        <v>0</v>
      </c>
      <c r="BJ1313" s="13" t="s">
        <v>76</v>
      </c>
      <c r="BK1313" s="134">
        <f t="shared" si="229"/>
        <v>52800</v>
      </c>
      <c r="BL1313" s="13" t="s">
        <v>623</v>
      </c>
      <c r="BM1313" s="133" t="s">
        <v>4812</v>
      </c>
    </row>
    <row r="1314" spans="2:65" s="1" customFormat="1" ht="24.2" customHeight="1">
      <c r="B1314" s="122"/>
      <c r="C1314" s="138" t="s">
        <v>4813</v>
      </c>
      <c r="D1314" s="138" t="s">
        <v>2422</v>
      </c>
      <c r="E1314" s="139" t="s">
        <v>4814</v>
      </c>
      <c r="F1314" s="140" t="s">
        <v>4815</v>
      </c>
      <c r="G1314" s="141" t="s">
        <v>133</v>
      </c>
      <c r="H1314" s="142">
        <v>2</v>
      </c>
      <c r="I1314" s="143">
        <v>51400</v>
      </c>
      <c r="J1314" s="143">
        <f t="shared" si="220"/>
        <v>102800</v>
      </c>
      <c r="K1314" s="140" t="s">
        <v>117</v>
      </c>
      <c r="L1314" s="144"/>
      <c r="M1314" s="145" t="s">
        <v>1</v>
      </c>
      <c r="N1314" s="146" t="s">
        <v>34</v>
      </c>
      <c r="O1314" s="131">
        <v>0</v>
      </c>
      <c r="P1314" s="131">
        <f t="shared" si="221"/>
        <v>0</v>
      </c>
      <c r="Q1314" s="131">
        <v>0</v>
      </c>
      <c r="R1314" s="131">
        <f t="shared" si="222"/>
        <v>0</v>
      </c>
      <c r="S1314" s="131">
        <v>0</v>
      </c>
      <c r="T1314" s="132">
        <f t="shared" si="223"/>
        <v>0</v>
      </c>
      <c r="AR1314" s="133" t="s">
        <v>623</v>
      </c>
      <c r="AT1314" s="133" t="s">
        <v>2422</v>
      </c>
      <c r="AU1314" s="133" t="s">
        <v>76</v>
      </c>
      <c r="AY1314" s="13" t="s">
        <v>112</v>
      </c>
      <c r="BE1314" s="134">
        <f t="shared" si="224"/>
        <v>102800</v>
      </c>
      <c r="BF1314" s="134">
        <f t="shared" si="225"/>
        <v>0</v>
      </c>
      <c r="BG1314" s="134">
        <f t="shared" si="226"/>
        <v>0</v>
      </c>
      <c r="BH1314" s="134">
        <f t="shared" si="227"/>
        <v>0</v>
      </c>
      <c r="BI1314" s="134">
        <f t="shared" si="228"/>
        <v>0</v>
      </c>
      <c r="BJ1314" s="13" t="s">
        <v>76</v>
      </c>
      <c r="BK1314" s="134">
        <f t="shared" si="229"/>
        <v>102800</v>
      </c>
      <c r="BL1314" s="13" t="s">
        <v>623</v>
      </c>
      <c r="BM1314" s="133" t="s">
        <v>4816</v>
      </c>
    </row>
    <row r="1315" spans="2:65" s="1" customFormat="1" ht="24.2" customHeight="1">
      <c r="B1315" s="122"/>
      <c r="C1315" s="138" t="s">
        <v>4817</v>
      </c>
      <c r="D1315" s="138" t="s">
        <v>2422</v>
      </c>
      <c r="E1315" s="139" t="s">
        <v>4818</v>
      </c>
      <c r="F1315" s="140" t="s">
        <v>4819</v>
      </c>
      <c r="G1315" s="141" t="s">
        <v>133</v>
      </c>
      <c r="H1315" s="142">
        <v>2</v>
      </c>
      <c r="I1315" s="143">
        <v>35700</v>
      </c>
      <c r="J1315" s="143">
        <f t="shared" si="220"/>
        <v>71400</v>
      </c>
      <c r="K1315" s="140" t="s">
        <v>117</v>
      </c>
      <c r="L1315" s="144"/>
      <c r="M1315" s="145" t="s">
        <v>1</v>
      </c>
      <c r="N1315" s="146" t="s">
        <v>34</v>
      </c>
      <c r="O1315" s="131">
        <v>0</v>
      </c>
      <c r="P1315" s="131">
        <f t="shared" si="221"/>
        <v>0</v>
      </c>
      <c r="Q1315" s="131">
        <v>0</v>
      </c>
      <c r="R1315" s="131">
        <f t="shared" si="222"/>
        <v>0</v>
      </c>
      <c r="S1315" s="131">
        <v>0</v>
      </c>
      <c r="T1315" s="132">
        <f t="shared" si="223"/>
        <v>0</v>
      </c>
      <c r="AR1315" s="133" t="s">
        <v>623</v>
      </c>
      <c r="AT1315" s="133" t="s">
        <v>2422</v>
      </c>
      <c r="AU1315" s="133" t="s">
        <v>76</v>
      </c>
      <c r="AY1315" s="13" t="s">
        <v>112</v>
      </c>
      <c r="BE1315" s="134">
        <f t="shared" si="224"/>
        <v>71400</v>
      </c>
      <c r="BF1315" s="134">
        <f t="shared" si="225"/>
        <v>0</v>
      </c>
      <c r="BG1315" s="134">
        <f t="shared" si="226"/>
        <v>0</v>
      </c>
      <c r="BH1315" s="134">
        <f t="shared" si="227"/>
        <v>0</v>
      </c>
      <c r="BI1315" s="134">
        <f t="shared" si="228"/>
        <v>0</v>
      </c>
      <c r="BJ1315" s="13" t="s">
        <v>76</v>
      </c>
      <c r="BK1315" s="134">
        <f t="shared" si="229"/>
        <v>71400</v>
      </c>
      <c r="BL1315" s="13" t="s">
        <v>623</v>
      </c>
      <c r="BM1315" s="133" t="s">
        <v>4820</v>
      </c>
    </row>
    <row r="1316" spans="2:65" s="1" customFormat="1" ht="24.2" customHeight="1">
      <c r="B1316" s="122"/>
      <c r="C1316" s="138" t="s">
        <v>4821</v>
      </c>
      <c r="D1316" s="138" t="s">
        <v>2422</v>
      </c>
      <c r="E1316" s="139" t="s">
        <v>4822</v>
      </c>
      <c r="F1316" s="140" t="s">
        <v>4823</v>
      </c>
      <c r="G1316" s="141" t="s">
        <v>133</v>
      </c>
      <c r="H1316" s="142">
        <v>2</v>
      </c>
      <c r="I1316" s="143">
        <v>75500</v>
      </c>
      <c r="J1316" s="143">
        <f t="shared" si="220"/>
        <v>151000</v>
      </c>
      <c r="K1316" s="140" t="s">
        <v>117</v>
      </c>
      <c r="L1316" s="144"/>
      <c r="M1316" s="145" t="s">
        <v>1</v>
      </c>
      <c r="N1316" s="146" t="s">
        <v>34</v>
      </c>
      <c r="O1316" s="131">
        <v>0</v>
      </c>
      <c r="P1316" s="131">
        <f t="shared" si="221"/>
        <v>0</v>
      </c>
      <c r="Q1316" s="131">
        <v>0</v>
      </c>
      <c r="R1316" s="131">
        <f t="shared" si="222"/>
        <v>0</v>
      </c>
      <c r="S1316" s="131">
        <v>0</v>
      </c>
      <c r="T1316" s="132">
        <f t="shared" si="223"/>
        <v>0</v>
      </c>
      <c r="AR1316" s="133" t="s">
        <v>623</v>
      </c>
      <c r="AT1316" s="133" t="s">
        <v>2422</v>
      </c>
      <c r="AU1316" s="133" t="s">
        <v>76</v>
      </c>
      <c r="AY1316" s="13" t="s">
        <v>112</v>
      </c>
      <c r="BE1316" s="134">
        <f t="shared" si="224"/>
        <v>151000</v>
      </c>
      <c r="BF1316" s="134">
        <f t="shared" si="225"/>
        <v>0</v>
      </c>
      <c r="BG1316" s="134">
        <f t="shared" si="226"/>
        <v>0</v>
      </c>
      <c r="BH1316" s="134">
        <f t="shared" si="227"/>
        <v>0</v>
      </c>
      <c r="BI1316" s="134">
        <f t="shared" si="228"/>
        <v>0</v>
      </c>
      <c r="BJ1316" s="13" t="s">
        <v>76</v>
      </c>
      <c r="BK1316" s="134">
        <f t="shared" si="229"/>
        <v>151000</v>
      </c>
      <c r="BL1316" s="13" t="s">
        <v>623</v>
      </c>
      <c r="BM1316" s="133" t="s">
        <v>4824</v>
      </c>
    </row>
    <row r="1317" spans="2:65" s="1" customFormat="1" ht="24.2" customHeight="1">
      <c r="B1317" s="122"/>
      <c r="C1317" s="138" t="s">
        <v>4825</v>
      </c>
      <c r="D1317" s="138" t="s">
        <v>2422</v>
      </c>
      <c r="E1317" s="139" t="s">
        <v>4826</v>
      </c>
      <c r="F1317" s="140" t="s">
        <v>4827</v>
      </c>
      <c r="G1317" s="141" t="s">
        <v>133</v>
      </c>
      <c r="H1317" s="142">
        <v>2</v>
      </c>
      <c r="I1317" s="143">
        <v>4260</v>
      </c>
      <c r="J1317" s="143">
        <f t="shared" si="220"/>
        <v>8520</v>
      </c>
      <c r="K1317" s="140" t="s">
        <v>117</v>
      </c>
      <c r="L1317" s="144"/>
      <c r="M1317" s="145" t="s">
        <v>1</v>
      </c>
      <c r="N1317" s="146" t="s">
        <v>34</v>
      </c>
      <c r="O1317" s="131">
        <v>0</v>
      </c>
      <c r="P1317" s="131">
        <f t="shared" si="221"/>
        <v>0</v>
      </c>
      <c r="Q1317" s="131">
        <v>0</v>
      </c>
      <c r="R1317" s="131">
        <f t="shared" si="222"/>
        <v>0</v>
      </c>
      <c r="S1317" s="131">
        <v>0</v>
      </c>
      <c r="T1317" s="132">
        <f t="shared" si="223"/>
        <v>0</v>
      </c>
      <c r="AR1317" s="133" t="s">
        <v>623</v>
      </c>
      <c r="AT1317" s="133" t="s">
        <v>2422</v>
      </c>
      <c r="AU1317" s="133" t="s">
        <v>76</v>
      </c>
      <c r="AY1317" s="13" t="s">
        <v>112</v>
      </c>
      <c r="BE1317" s="134">
        <f t="shared" si="224"/>
        <v>8520</v>
      </c>
      <c r="BF1317" s="134">
        <f t="shared" si="225"/>
        <v>0</v>
      </c>
      <c r="BG1317" s="134">
        <f t="shared" si="226"/>
        <v>0</v>
      </c>
      <c r="BH1317" s="134">
        <f t="shared" si="227"/>
        <v>0</v>
      </c>
      <c r="BI1317" s="134">
        <f t="shared" si="228"/>
        <v>0</v>
      </c>
      <c r="BJ1317" s="13" t="s">
        <v>76</v>
      </c>
      <c r="BK1317" s="134">
        <f t="shared" si="229"/>
        <v>8520</v>
      </c>
      <c r="BL1317" s="13" t="s">
        <v>623</v>
      </c>
      <c r="BM1317" s="133" t="s">
        <v>4828</v>
      </c>
    </row>
    <row r="1318" spans="2:65" s="1" customFormat="1" ht="24.2" customHeight="1">
      <c r="B1318" s="122"/>
      <c r="C1318" s="138" t="s">
        <v>4829</v>
      </c>
      <c r="D1318" s="138" t="s">
        <v>2422</v>
      </c>
      <c r="E1318" s="139" t="s">
        <v>4830</v>
      </c>
      <c r="F1318" s="140" t="s">
        <v>4831</v>
      </c>
      <c r="G1318" s="141" t="s">
        <v>133</v>
      </c>
      <c r="H1318" s="142">
        <v>4</v>
      </c>
      <c r="I1318" s="143">
        <v>4450</v>
      </c>
      <c r="J1318" s="143">
        <f t="shared" si="220"/>
        <v>17800</v>
      </c>
      <c r="K1318" s="140" t="s">
        <v>117</v>
      </c>
      <c r="L1318" s="144"/>
      <c r="M1318" s="145" t="s">
        <v>1</v>
      </c>
      <c r="N1318" s="146" t="s">
        <v>34</v>
      </c>
      <c r="O1318" s="131">
        <v>0</v>
      </c>
      <c r="P1318" s="131">
        <f t="shared" si="221"/>
        <v>0</v>
      </c>
      <c r="Q1318" s="131">
        <v>0</v>
      </c>
      <c r="R1318" s="131">
        <f t="shared" si="222"/>
        <v>0</v>
      </c>
      <c r="S1318" s="131">
        <v>0</v>
      </c>
      <c r="T1318" s="132">
        <f t="shared" si="223"/>
        <v>0</v>
      </c>
      <c r="AR1318" s="133" t="s">
        <v>623</v>
      </c>
      <c r="AT1318" s="133" t="s">
        <v>2422</v>
      </c>
      <c r="AU1318" s="133" t="s">
        <v>76</v>
      </c>
      <c r="AY1318" s="13" t="s">
        <v>112</v>
      </c>
      <c r="BE1318" s="134">
        <f t="shared" si="224"/>
        <v>17800</v>
      </c>
      <c r="BF1318" s="134">
        <f t="shared" si="225"/>
        <v>0</v>
      </c>
      <c r="BG1318" s="134">
        <f t="shared" si="226"/>
        <v>0</v>
      </c>
      <c r="BH1318" s="134">
        <f t="shared" si="227"/>
        <v>0</v>
      </c>
      <c r="BI1318" s="134">
        <f t="shared" si="228"/>
        <v>0</v>
      </c>
      <c r="BJ1318" s="13" t="s">
        <v>76</v>
      </c>
      <c r="BK1318" s="134">
        <f t="shared" si="229"/>
        <v>17800</v>
      </c>
      <c r="BL1318" s="13" t="s">
        <v>623</v>
      </c>
      <c r="BM1318" s="133" t="s">
        <v>4832</v>
      </c>
    </row>
    <row r="1319" spans="2:65" s="1" customFormat="1" ht="37.9" customHeight="1">
      <c r="B1319" s="122"/>
      <c r="C1319" s="138" t="s">
        <v>4833</v>
      </c>
      <c r="D1319" s="138" t="s">
        <v>2422</v>
      </c>
      <c r="E1319" s="139" t="s">
        <v>4834</v>
      </c>
      <c r="F1319" s="140" t="s">
        <v>4835</v>
      </c>
      <c r="G1319" s="141" t="s">
        <v>133</v>
      </c>
      <c r="H1319" s="142">
        <v>2</v>
      </c>
      <c r="I1319" s="143">
        <v>88300</v>
      </c>
      <c r="J1319" s="143">
        <f t="shared" si="220"/>
        <v>176600</v>
      </c>
      <c r="K1319" s="140" t="s">
        <v>117</v>
      </c>
      <c r="L1319" s="144"/>
      <c r="M1319" s="145" t="s">
        <v>1</v>
      </c>
      <c r="N1319" s="146" t="s">
        <v>34</v>
      </c>
      <c r="O1319" s="131">
        <v>0</v>
      </c>
      <c r="P1319" s="131">
        <f t="shared" si="221"/>
        <v>0</v>
      </c>
      <c r="Q1319" s="131">
        <v>0</v>
      </c>
      <c r="R1319" s="131">
        <f t="shared" si="222"/>
        <v>0</v>
      </c>
      <c r="S1319" s="131">
        <v>0</v>
      </c>
      <c r="T1319" s="132">
        <f t="shared" si="223"/>
        <v>0</v>
      </c>
      <c r="AR1319" s="133" t="s">
        <v>623</v>
      </c>
      <c r="AT1319" s="133" t="s">
        <v>2422</v>
      </c>
      <c r="AU1319" s="133" t="s">
        <v>76</v>
      </c>
      <c r="AY1319" s="13" t="s">
        <v>112</v>
      </c>
      <c r="BE1319" s="134">
        <f t="shared" si="224"/>
        <v>176600</v>
      </c>
      <c r="BF1319" s="134">
        <f t="shared" si="225"/>
        <v>0</v>
      </c>
      <c r="BG1319" s="134">
        <f t="shared" si="226"/>
        <v>0</v>
      </c>
      <c r="BH1319" s="134">
        <f t="shared" si="227"/>
        <v>0</v>
      </c>
      <c r="BI1319" s="134">
        <f t="shared" si="228"/>
        <v>0</v>
      </c>
      <c r="BJ1319" s="13" t="s">
        <v>76</v>
      </c>
      <c r="BK1319" s="134">
        <f t="shared" si="229"/>
        <v>176600</v>
      </c>
      <c r="BL1319" s="13" t="s">
        <v>623</v>
      </c>
      <c r="BM1319" s="133" t="s">
        <v>4836</v>
      </c>
    </row>
    <row r="1320" spans="2:65" s="1" customFormat="1" ht="37.9" customHeight="1">
      <c r="B1320" s="122"/>
      <c r="C1320" s="138" t="s">
        <v>4837</v>
      </c>
      <c r="D1320" s="138" t="s">
        <v>2422</v>
      </c>
      <c r="E1320" s="139" t="s">
        <v>4838</v>
      </c>
      <c r="F1320" s="140" t="s">
        <v>4839</v>
      </c>
      <c r="G1320" s="141" t="s">
        <v>133</v>
      </c>
      <c r="H1320" s="142">
        <v>2</v>
      </c>
      <c r="I1320" s="143">
        <v>91300</v>
      </c>
      <c r="J1320" s="143">
        <f t="shared" si="220"/>
        <v>182600</v>
      </c>
      <c r="K1320" s="140" t="s">
        <v>117</v>
      </c>
      <c r="L1320" s="144"/>
      <c r="M1320" s="145" t="s">
        <v>1</v>
      </c>
      <c r="N1320" s="146" t="s">
        <v>34</v>
      </c>
      <c r="O1320" s="131">
        <v>0</v>
      </c>
      <c r="P1320" s="131">
        <f t="shared" si="221"/>
        <v>0</v>
      </c>
      <c r="Q1320" s="131">
        <v>0</v>
      </c>
      <c r="R1320" s="131">
        <f t="shared" si="222"/>
        <v>0</v>
      </c>
      <c r="S1320" s="131">
        <v>0</v>
      </c>
      <c r="T1320" s="132">
        <f t="shared" si="223"/>
        <v>0</v>
      </c>
      <c r="AR1320" s="133" t="s">
        <v>623</v>
      </c>
      <c r="AT1320" s="133" t="s">
        <v>2422</v>
      </c>
      <c r="AU1320" s="133" t="s">
        <v>76</v>
      </c>
      <c r="AY1320" s="13" t="s">
        <v>112</v>
      </c>
      <c r="BE1320" s="134">
        <f t="shared" si="224"/>
        <v>182600</v>
      </c>
      <c r="BF1320" s="134">
        <f t="shared" si="225"/>
        <v>0</v>
      </c>
      <c r="BG1320" s="134">
        <f t="shared" si="226"/>
        <v>0</v>
      </c>
      <c r="BH1320" s="134">
        <f t="shared" si="227"/>
        <v>0</v>
      </c>
      <c r="BI1320" s="134">
        <f t="shared" si="228"/>
        <v>0</v>
      </c>
      <c r="BJ1320" s="13" t="s">
        <v>76</v>
      </c>
      <c r="BK1320" s="134">
        <f t="shared" si="229"/>
        <v>182600</v>
      </c>
      <c r="BL1320" s="13" t="s">
        <v>623</v>
      </c>
      <c r="BM1320" s="133" t="s">
        <v>4840</v>
      </c>
    </row>
    <row r="1321" spans="2:65" s="1" customFormat="1" ht="37.9" customHeight="1">
      <c r="B1321" s="122"/>
      <c r="C1321" s="138" t="s">
        <v>4841</v>
      </c>
      <c r="D1321" s="138" t="s">
        <v>2422</v>
      </c>
      <c r="E1321" s="139" t="s">
        <v>4842</v>
      </c>
      <c r="F1321" s="140" t="s">
        <v>4843</v>
      </c>
      <c r="G1321" s="141" t="s">
        <v>133</v>
      </c>
      <c r="H1321" s="142">
        <v>2</v>
      </c>
      <c r="I1321" s="143">
        <v>169300</v>
      </c>
      <c r="J1321" s="143">
        <f t="shared" si="220"/>
        <v>338600</v>
      </c>
      <c r="K1321" s="140" t="s">
        <v>117</v>
      </c>
      <c r="L1321" s="144"/>
      <c r="M1321" s="145" t="s">
        <v>1</v>
      </c>
      <c r="N1321" s="146" t="s">
        <v>34</v>
      </c>
      <c r="O1321" s="131">
        <v>0</v>
      </c>
      <c r="P1321" s="131">
        <f t="shared" si="221"/>
        <v>0</v>
      </c>
      <c r="Q1321" s="131">
        <v>0</v>
      </c>
      <c r="R1321" s="131">
        <f t="shared" si="222"/>
        <v>0</v>
      </c>
      <c r="S1321" s="131">
        <v>0</v>
      </c>
      <c r="T1321" s="132">
        <f t="shared" si="223"/>
        <v>0</v>
      </c>
      <c r="AR1321" s="133" t="s">
        <v>623</v>
      </c>
      <c r="AT1321" s="133" t="s">
        <v>2422</v>
      </c>
      <c r="AU1321" s="133" t="s">
        <v>76</v>
      </c>
      <c r="AY1321" s="13" t="s">
        <v>112</v>
      </c>
      <c r="BE1321" s="134">
        <f t="shared" si="224"/>
        <v>338600</v>
      </c>
      <c r="BF1321" s="134">
        <f t="shared" si="225"/>
        <v>0</v>
      </c>
      <c r="BG1321" s="134">
        <f t="shared" si="226"/>
        <v>0</v>
      </c>
      <c r="BH1321" s="134">
        <f t="shared" si="227"/>
        <v>0</v>
      </c>
      <c r="BI1321" s="134">
        <f t="shared" si="228"/>
        <v>0</v>
      </c>
      <c r="BJ1321" s="13" t="s">
        <v>76</v>
      </c>
      <c r="BK1321" s="134">
        <f t="shared" si="229"/>
        <v>338600</v>
      </c>
      <c r="BL1321" s="13" t="s">
        <v>623</v>
      </c>
      <c r="BM1321" s="133" t="s">
        <v>4844</v>
      </c>
    </row>
    <row r="1322" spans="2:65" s="1" customFormat="1" ht="37.9" customHeight="1">
      <c r="B1322" s="122"/>
      <c r="C1322" s="138" t="s">
        <v>4845</v>
      </c>
      <c r="D1322" s="138" t="s">
        <v>2422</v>
      </c>
      <c r="E1322" s="139" t="s">
        <v>4846</v>
      </c>
      <c r="F1322" s="140" t="s">
        <v>4847</v>
      </c>
      <c r="G1322" s="141" t="s">
        <v>133</v>
      </c>
      <c r="H1322" s="142">
        <v>2</v>
      </c>
      <c r="I1322" s="143">
        <v>174800</v>
      </c>
      <c r="J1322" s="143">
        <f t="shared" si="220"/>
        <v>349600</v>
      </c>
      <c r="K1322" s="140" t="s">
        <v>117</v>
      </c>
      <c r="L1322" s="144"/>
      <c r="M1322" s="145" t="s">
        <v>1</v>
      </c>
      <c r="N1322" s="146" t="s">
        <v>34</v>
      </c>
      <c r="O1322" s="131">
        <v>0</v>
      </c>
      <c r="P1322" s="131">
        <f t="shared" si="221"/>
        <v>0</v>
      </c>
      <c r="Q1322" s="131">
        <v>0</v>
      </c>
      <c r="R1322" s="131">
        <f t="shared" si="222"/>
        <v>0</v>
      </c>
      <c r="S1322" s="131">
        <v>0</v>
      </c>
      <c r="T1322" s="132">
        <f t="shared" si="223"/>
        <v>0</v>
      </c>
      <c r="AR1322" s="133" t="s">
        <v>623</v>
      </c>
      <c r="AT1322" s="133" t="s">
        <v>2422</v>
      </c>
      <c r="AU1322" s="133" t="s">
        <v>76</v>
      </c>
      <c r="AY1322" s="13" t="s">
        <v>112</v>
      </c>
      <c r="BE1322" s="134">
        <f t="shared" si="224"/>
        <v>349600</v>
      </c>
      <c r="BF1322" s="134">
        <f t="shared" si="225"/>
        <v>0</v>
      </c>
      <c r="BG1322" s="134">
        <f t="shared" si="226"/>
        <v>0</v>
      </c>
      <c r="BH1322" s="134">
        <f t="shared" si="227"/>
        <v>0</v>
      </c>
      <c r="BI1322" s="134">
        <f t="shared" si="228"/>
        <v>0</v>
      </c>
      <c r="BJ1322" s="13" t="s">
        <v>76</v>
      </c>
      <c r="BK1322" s="134">
        <f t="shared" si="229"/>
        <v>349600</v>
      </c>
      <c r="BL1322" s="13" t="s">
        <v>623</v>
      </c>
      <c r="BM1322" s="133" t="s">
        <v>4848</v>
      </c>
    </row>
    <row r="1323" spans="2:65" s="1" customFormat="1" ht="16.5" customHeight="1">
      <c r="B1323" s="122"/>
      <c r="C1323" s="138" t="s">
        <v>4849</v>
      </c>
      <c r="D1323" s="138" t="s">
        <v>2422</v>
      </c>
      <c r="E1323" s="139" t="s">
        <v>4850</v>
      </c>
      <c r="F1323" s="140" t="s">
        <v>4851</v>
      </c>
      <c r="G1323" s="141" t="s">
        <v>133</v>
      </c>
      <c r="H1323" s="142">
        <v>2</v>
      </c>
      <c r="I1323" s="143">
        <v>6930</v>
      </c>
      <c r="J1323" s="143">
        <f t="shared" si="220"/>
        <v>13860</v>
      </c>
      <c r="K1323" s="140" t="s">
        <v>117</v>
      </c>
      <c r="L1323" s="144"/>
      <c r="M1323" s="145" t="s">
        <v>1</v>
      </c>
      <c r="N1323" s="146" t="s">
        <v>34</v>
      </c>
      <c r="O1323" s="131">
        <v>0</v>
      </c>
      <c r="P1323" s="131">
        <f t="shared" si="221"/>
        <v>0</v>
      </c>
      <c r="Q1323" s="131">
        <v>0</v>
      </c>
      <c r="R1323" s="131">
        <f t="shared" si="222"/>
        <v>0</v>
      </c>
      <c r="S1323" s="131">
        <v>0</v>
      </c>
      <c r="T1323" s="132">
        <f t="shared" si="223"/>
        <v>0</v>
      </c>
      <c r="AR1323" s="133" t="s">
        <v>623</v>
      </c>
      <c r="AT1323" s="133" t="s">
        <v>2422</v>
      </c>
      <c r="AU1323" s="133" t="s">
        <v>76</v>
      </c>
      <c r="AY1323" s="13" t="s">
        <v>112</v>
      </c>
      <c r="BE1323" s="134">
        <f t="shared" si="224"/>
        <v>13860</v>
      </c>
      <c r="BF1323" s="134">
        <f t="shared" si="225"/>
        <v>0</v>
      </c>
      <c r="BG1323" s="134">
        <f t="shared" si="226"/>
        <v>0</v>
      </c>
      <c r="BH1323" s="134">
        <f t="shared" si="227"/>
        <v>0</v>
      </c>
      <c r="BI1323" s="134">
        <f t="shared" si="228"/>
        <v>0</v>
      </c>
      <c r="BJ1323" s="13" t="s">
        <v>76</v>
      </c>
      <c r="BK1323" s="134">
        <f t="shared" si="229"/>
        <v>13860</v>
      </c>
      <c r="BL1323" s="13" t="s">
        <v>623</v>
      </c>
      <c r="BM1323" s="133" t="s">
        <v>4852</v>
      </c>
    </row>
    <row r="1324" spans="2:65" s="1" customFormat="1" ht="24.2" customHeight="1">
      <c r="B1324" s="122"/>
      <c r="C1324" s="138" t="s">
        <v>4853</v>
      </c>
      <c r="D1324" s="138" t="s">
        <v>2422</v>
      </c>
      <c r="E1324" s="139" t="s">
        <v>4854</v>
      </c>
      <c r="F1324" s="140" t="s">
        <v>4855</v>
      </c>
      <c r="G1324" s="141" t="s">
        <v>133</v>
      </c>
      <c r="H1324" s="142">
        <v>2</v>
      </c>
      <c r="I1324" s="143">
        <v>22100</v>
      </c>
      <c r="J1324" s="143">
        <f t="shared" si="220"/>
        <v>44200</v>
      </c>
      <c r="K1324" s="140" t="s">
        <v>117</v>
      </c>
      <c r="L1324" s="144"/>
      <c r="M1324" s="145" t="s">
        <v>1</v>
      </c>
      <c r="N1324" s="146" t="s">
        <v>34</v>
      </c>
      <c r="O1324" s="131">
        <v>0</v>
      </c>
      <c r="P1324" s="131">
        <f t="shared" si="221"/>
        <v>0</v>
      </c>
      <c r="Q1324" s="131">
        <v>0</v>
      </c>
      <c r="R1324" s="131">
        <f t="shared" si="222"/>
        <v>0</v>
      </c>
      <c r="S1324" s="131">
        <v>0</v>
      </c>
      <c r="T1324" s="132">
        <f t="shared" si="223"/>
        <v>0</v>
      </c>
      <c r="AR1324" s="133" t="s">
        <v>623</v>
      </c>
      <c r="AT1324" s="133" t="s">
        <v>2422</v>
      </c>
      <c r="AU1324" s="133" t="s">
        <v>76</v>
      </c>
      <c r="AY1324" s="13" t="s">
        <v>112</v>
      </c>
      <c r="BE1324" s="134">
        <f t="shared" si="224"/>
        <v>44200</v>
      </c>
      <c r="BF1324" s="134">
        <f t="shared" si="225"/>
        <v>0</v>
      </c>
      <c r="BG1324" s="134">
        <f t="shared" si="226"/>
        <v>0</v>
      </c>
      <c r="BH1324" s="134">
        <f t="shared" si="227"/>
        <v>0</v>
      </c>
      <c r="BI1324" s="134">
        <f t="shared" si="228"/>
        <v>0</v>
      </c>
      <c r="BJ1324" s="13" t="s">
        <v>76</v>
      </c>
      <c r="BK1324" s="134">
        <f t="shared" si="229"/>
        <v>44200</v>
      </c>
      <c r="BL1324" s="13" t="s">
        <v>623</v>
      </c>
      <c r="BM1324" s="133" t="s">
        <v>4856</v>
      </c>
    </row>
    <row r="1325" spans="2:65" s="1" customFormat="1" ht="24.2" customHeight="1">
      <c r="B1325" s="122"/>
      <c r="C1325" s="138" t="s">
        <v>4857</v>
      </c>
      <c r="D1325" s="138" t="s">
        <v>2422</v>
      </c>
      <c r="E1325" s="139" t="s">
        <v>4858</v>
      </c>
      <c r="F1325" s="140" t="s">
        <v>4859</v>
      </c>
      <c r="G1325" s="141" t="s">
        <v>133</v>
      </c>
      <c r="H1325" s="142">
        <v>2</v>
      </c>
      <c r="I1325" s="143">
        <v>62700</v>
      </c>
      <c r="J1325" s="143">
        <f t="shared" si="220"/>
        <v>125400</v>
      </c>
      <c r="K1325" s="140" t="s">
        <v>117</v>
      </c>
      <c r="L1325" s="144"/>
      <c r="M1325" s="145" t="s">
        <v>1</v>
      </c>
      <c r="N1325" s="146" t="s">
        <v>34</v>
      </c>
      <c r="O1325" s="131">
        <v>0</v>
      </c>
      <c r="P1325" s="131">
        <f t="shared" si="221"/>
        <v>0</v>
      </c>
      <c r="Q1325" s="131">
        <v>0</v>
      </c>
      <c r="R1325" s="131">
        <f t="shared" si="222"/>
        <v>0</v>
      </c>
      <c r="S1325" s="131">
        <v>0</v>
      </c>
      <c r="T1325" s="132">
        <f t="shared" si="223"/>
        <v>0</v>
      </c>
      <c r="AR1325" s="133" t="s">
        <v>623</v>
      </c>
      <c r="AT1325" s="133" t="s">
        <v>2422</v>
      </c>
      <c r="AU1325" s="133" t="s">
        <v>76</v>
      </c>
      <c r="AY1325" s="13" t="s">
        <v>112</v>
      </c>
      <c r="BE1325" s="134">
        <f t="shared" si="224"/>
        <v>125400</v>
      </c>
      <c r="BF1325" s="134">
        <f t="shared" si="225"/>
        <v>0</v>
      </c>
      <c r="BG1325" s="134">
        <f t="shared" si="226"/>
        <v>0</v>
      </c>
      <c r="BH1325" s="134">
        <f t="shared" si="227"/>
        <v>0</v>
      </c>
      <c r="BI1325" s="134">
        <f t="shared" si="228"/>
        <v>0</v>
      </c>
      <c r="BJ1325" s="13" t="s">
        <v>76</v>
      </c>
      <c r="BK1325" s="134">
        <f t="shared" si="229"/>
        <v>125400</v>
      </c>
      <c r="BL1325" s="13" t="s">
        <v>623</v>
      </c>
      <c r="BM1325" s="133" t="s">
        <v>4860</v>
      </c>
    </row>
    <row r="1326" spans="2:65" s="1" customFormat="1" ht="24.2" customHeight="1">
      <c r="B1326" s="122"/>
      <c r="C1326" s="138" t="s">
        <v>4861</v>
      </c>
      <c r="D1326" s="138" t="s">
        <v>2422</v>
      </c>
      <c r="E1326" s="139" t="s">
        <v>4862</v>
      </c>
      <c r="F1326" s="140" t="s">
        <v>4863</v>
      </c>
      <c r="G1326" s="141" t="s">
        <v>116</v>
      </c>
      <c r="H1326" s="142">
        <v>500</v>
      </c>
      <c r="I1326" s="143">
        <v>263</v>
      </c>
      <c r="J1326" s="143">
        <f t="shared" si="220"/>
        <v>131500</v>
      </c>
      <c r="K1326" s="140" t="s">
        <v>117</v>
      </c>
      <c r="L1326" s="144"/>
      <c r="M1326" s="145" t="s">
        <v>1</v>
      </c>
      <c r="N1326" s="146" t="s">
        <v>34</v>
      </c>
      <c r="O1326" s="131">
        <v>0</v>
      </c>
      <c r="P1326" s="131">
        <f t="shared" si="221"/>
        <v>0</v>
      </c>
      <c r="Q1326" s="131">
        <v>0</v>
      </c>
      <c r="R1326" s="131">
        <f t="shared" si="222"/>
        <v>0</v>
      </c>
      <c r="S1326" s="131">
        <v>0</v>
      </c>
      <c r="T1326" s="132">
        <f t="shared" si="223"/>
        <v>0</v>
      </c>
      <c r="AR1326" s="133" t="s">
        <v>623</v>
      </c>
      <c r="AT1326" s="133" t="s">
        <v>2422</v>
      </c>
      <c r="AU1326" s="133" t="s">
        <v>76</v>
      </c>
      <c r="AY1326" s="13" t="s">
        <v>112</v>
      </c>
      <c r="BE1326" s="134">
        <f t="shared" si="224"/>
        <v>131500</v>
      </c>
      <c r="BF1326" s="134">
        <f t="shared" si="225"/>
        <v>0</v>
      </c>
      <c r="BG1326" s="134">
        <f t="shared" si="226"/>
        <v>0</v>
      </c>
      <c r="BH1326" s="134">
        <f t="shared" si="227"/>
        <v>0</v>
      </c>
      <c r="BI1326" s="134">
        <f t="shared" si="228"/>
        <v>0</v>
      </c>
      <c r="BJ1326" s="13" t="s">
        <v>76</v>
      </c>
      <c r="BK1326" s="134">
        <f t="shared" si="229"/>
        <v>131500</v>
      </c>
      <c r="BL1326" s="13" t="s">
        <v>623</v>
      </c>
      <c r="BM1326" s="133" t="s">
        <v>4864</v>
      </c>
    </row>
    <row r="1327" spans="2:65" s="1" customFormat="1" ht="24.2" customHeight="1">
      <c r="B1327" s="122"/>
      <c r="C1327" s="138" t="s">
        <v>4865</v>
      </c>
      <c r="D1327" s="138" t="s">
        <v>2422</v>
      </c>
      <c r="E1327" s="139" t="s">
        <v>4866</v>
      </c>
      <c r="F1327" s="140" t="s">
        <v>4867</v>
      </c>
      <c r="G1327" s="141" t="s">
        <v>133</v>
      </c>
      <c r="H1327" s="142">
        <v>4</v>
      </c>
      <c r="I1327" s="143">
        <v>3180</v>
      </c>
      <c r="J1327" s="143">
        <f t="shared" si="220"/>
        <v>12720</v>
      </c>
      <c r="K1327" s="140" t="s">
        <v>117</v>
      </c>
      <c r="L1327" s="144"/>
      <c r="M1327" s="145" t="s">
        <v>1</v>
      </c>
      <c r="N1327" s="146" t="s">
        <v>34</v>
      </c>
      <c r="O1327" s="131">
        <v>0</v>
      </c>
      <c r="P1327" s="131">
        <f t="shared" si="221"/>
        <v>0</v>
      </c>
      <c r="Q1327" s="131">
        <v>0</v>
      </c>
      <c r="R1327" s="131">
        <f t="shared" si="222"/>
        <v>0</v>
      </c>
      <c r="S1327" s="131">
        <v>0</v>
      </c>
      <c r="T1327" s="132">
        <f t="shared" si="223"/>
        <v>0</v>
      </c>
      <c r="AR1327" s="133" t="s">
        <v>623</v>
      </c>
      <c r="AT1327" s="133" t="s">
        <v>2422</v>
      </c>
      <c r="AU1327" s="133" t="s">
        <v>76</v>
      </c>
      <c r="AY1327" s="13" t="s">
        <v>112</v>
      </c>
      <c r="BE1327" s="134">
        <f t="shared" si="224"/>
        <v>12720</v>
      </c>
      <c r="BF1327" s="134">
        <f t="shared" si="225"/>
        <v>0</v>
      </c>
      <c r="BG1327" s="134">
        <f t="shared" si="226"/>
        <v>0</v>
      </c>
      <c r="BH1327" s="134">
        <f t="shared" si="227"/>
        <v>0</v>
      </c>
      <c r="BI1327" s="134">
        <f t="shared" si="228"/>
        <v>0</v>
      </c>
      <c r="BJ1327" s="13" t="s">
        <v>76</v>
      </c>
      <c r="BK1327" s="134">
        <f t="shared" si="229"/>
        <v>12720</v>
      </c>
      <c r="BL1327" s="13" t="s">
        <v>623</v>
      </c>
      <c r="BM1327" s="133" t="s">
        <v>4868</v>
      </c>
    </row>
    <row r="1328" spans="2:65" s="1" customFormat="1" ht="24.2" customHeight="1">
      <c r="B1328" s="122"/>
      <c r="C1328" s="138" t="s">
        <v>4869</v>
      </c>
      <c r="D1328" s="138" t="s">
        <v>2422</v>
      </c>
      <c r="E1328" s="139" t="s">
        <v>4870</v>
      </c>
      <c r="F1328" s="140" t="s">
        <v>4871</v>
      </c>
      <c r="G1328" s="141" t="s">
        <v>133</v>
      </c>
      <c r="H1328" s="142">
        <v>4</v>
      </c>
      <c r="I1328" s="143">
        <v>6470</v>
      </c>
      <c r="J1328" s="143">
        <f t="shared" si="220"/>
        <v>25880</v>
      </c>
      <c r="K1328" s="140" t="s">
        <v>117</v>
      </c>
      <c r="L1328" s="144"/>
      <c r="M1328" s="145" t="s">
        <v>1</v>
      </c>
      <c r="N1328" s="146" t="s">
        <v>34</v>
      </c>
      <c r="O1328" s="131">
        <v>0</v>
      </c>
      <c r="P1328" s="131">
        <f t="shared" si="221"/>
        <v>0</v>
      </c>
      <c r="Q1328" s="131">
        <v>0</v>
      </c>
      <c r="R1328" s="131">
        <f t="shared" si="222"/>
        <v>0</v>
      </c>
      <c r="S1328" s="131">
        <v>0</v>
      </c>
      <c r="T1328" s="132">
        <f t="shared" si="223"/>
        <v>0</v>
      </c>
      <c r="AR1328" s="133" t="s">
        <v>623</v>
      </c>
      <c r="AT1328" s="133" t="s">
        <v>2422</v>
      </c>
      <c r="AU1328" s="133" t="s">
        <v>76</v>
      </c>
      <c r="AY1328" s="13" t="s">
        <v>112</v>
      </c>
      <c r="BE1328" s="134">
        <f t="shared" si="224"/>
        <v>25880</v>
      </c>
      <c r="BF1328" s="134">
        <f t="shared" si="225"/>
        <v>0</v>
      </c>
      <c r="BG1328" s="134">
        <f t="shared" si="226"/>
        <v>0</v>
      </c>
      <c r="BH1328" s="134">
        <f t="shared" si="227"/>
        <v>0</v>
      </c>
      <c r="BI1328" s="134">
        <f t="shared" si="228"/>
        <v>0</v>
      </c>
      <c r="BJ1328" s="13" t="s">
        <v>76</v>
      </c>
      <c r="BK1328" s="134">
        <f t="shared" si="229"/>
        <v>25880</v>
      </c>
      <c r="BL1328" s="13" t="s">
        <v>623</v>
      </c>
      <c r="BM1328" s="133" t="s">
        <v>4872</v>
      </c>
    </row>
    <row r="1329" spans="2:65" s="1" customFormat="1" ht="24.2" customHeight="1">
      <c r="B1329" s="122"/>
      <c r="C1329" s="138" t="s">
        <v>4873</v>
      </c>
      <c r="D1329" s="138" t="s">
        <v>2422</v>
      </c>
      <c r="E1329" s="139" t="s">
        <v>4874</v>
      </c>
      <c r="F1329" s="140" t="s">
        <v>4875</v>
      </c>
      <c r="G1329" s="141" t="s">
        <v>133</v>
      </c>
      <c r="H1329" s="142">
        <v>2</v>
      </c>
      <c r="I1329" s="143">
        <v>15900</v>
      </c>
      <c r="J1329" s="143">
        <f t="shared" si="220"/>
        <v>31800</v>
      </c>
      <c r="K1329" s="140" t="s">
        <v>117</v>
      </c>
      <c r="L1329" s="144"/>
      <c r="M1329" s="145" t="s">
        <v>1</v>
      </c>
      <c r="N1329" s="146" t="s">
        <v>34</v>
      </c>
      <c r="O1329" s="131">
        <v>0</v>
      </c>
      <c r="P1329" s="131">
        <f t="shared" si="221"/>
        <v>0</v>
      </c>
      <c r="Q1329" s="131">
        <v>0</v>
      </c>
      <c r="R1329" s="131">
        <f t="shared" si="222"/>
        <v>0</v>
      </c>
      <c r="S1329" s="131">
        <v>0</v>
      </c>
      <c r="T1329" s="132">
        <f t="shared" si="223"/>
        <v>0</v>
      </c>
      <c r="AR1329" s="133" t="s">
        <v>623</v>
      </c>
      <c r="AT1329" s="133" t="s">
        <v>2422</v>
      </c>
      <c r="AU1329" s="133" t="s">
        <v>76</v>
      </c>
      <c r="AY1329" s="13" t="s">
        <v>112</v>
      </c>
      <c r="BE1329" s="134">
        <f t="shared" si="224"/>
        <v>31800</v>
      </c>
      <c r="BF1329" s="134">
        <f t="shared" si="225"/>
        <v>0</v>
      </c>
      <c r="BG1329" s="134">
        <f t="shared" si="226"/>
        <v>0</v>
      </c>
      <c r="BH1329" s="134">
        <f t="shared" si="227"/>
        <v>0</v>
      </c>
      <c r="BI1329" s="134">
        <f t="shared" si="228"/>
        <v>0</v>
      </c>
      <c r="BJ1329" s="13" t="s">
        <v>76</v>
      </c>
      <c r="BK1329" s="134">
        <f t="shared" si="229"/>
        <v>31800</v>
      </c>
      <c r="BL1329" s="13" t="s">
        <v>623</v>
      </c>
      <c r="BM1329" s="133" t="s">
        <v>4876</v>
      </c>
    </row>
    <row r="1330" spans="2:65" s="1" customFormat="1" ht="24.2" customHeight="1">
      <c r="B1330" s="122"/>
      <c r="C1330" s="138" t="s">
        <v>4877</v>
      </c>
      <c r="D1330" s="138" t="s">
        <v>2422</v>
      </c>
      <c r="E1330" s="139" t="s">
        <v>4878</v>
      </c>
      <c r="F1330" s="140" t="s">
        <v>4879</v>
      </c>
      <c r="G1330" s="141" t="s">
        <v>133</v>
      </c>
      <c r="H1330" s="142">
        <v>2</v>
      </c>
      <c r="I1330" s="143">
        <v>14700</v>
      </c>
      <c r="J1330" s="143">
        <f t="shared" si="220"/>
        <v>29400</v>
      </c>
      <c r="K1330" s="140" t="s">
        <v>117</v>
      </c>
      <c r="L1330" s="144"/>
      <c r="M1330" s="145" t="s">
        <v>1</v>
      </c>
      <c r="N1330" s="146" t="s">
        <v>34</v>
      </c>
      <c r="O1330" s="131">
        <v>0</v>
      </c>
      <c r="P1330" s="131">
        <f t="shared" si="221"/>
        <v>0</v>
      </c>
      <c r="Q1330" s="131">
        <v>0</v>
      </c>
      <c r="R1330" s="131">
        <f t="shared" si="222"/>
        <v>0</v>
      </c>
      <c r="S1330" s="131">
        <v>0</v>
      </c>
      <c r="T1330" s="132">
        <f t="shared" si="223"/>
        <v>0</v>
      </c>
      <c r="AR1330" s="133" t="s">
        <v>623</v>
      </c>
      <c r="AT1330" s="133" t="s">
        <v>2422</v>
      </c>
      <c r="AU1330" s="133" t="s">
        <v>76</v>
      </c>
      <c r="AY1330" s="13" t="s">
        <v>112</v>
      </c>
      <c r="BE1330" s="134">
        <f t="shared" si="224"/>
        <v>29400</v>
      </c>
      <c r="BF1330" s="134">
        <f t="shared" si="225"/>
        <v>0</v>
      </c>
      <c r="BG1330" s="134">
        <f t="shared" si="226"/>
        <v>0</v>
      </c>
      <c r="BH1330" s="134">
        <f t="shared" si="227"/>
        <v>0</v>
      </c>
      <c r="BI1330" s="134">
        <f t="shared" si="228"/>
        <v>0</v>
      </c>
      <c r="BJ1330" s="13" t="s">
        <v>76</v>
      </c>
      <c r="BK1330" s="134">
        <f t="shared" si="229"/>
        <v>29400</v>
      </c>
      <c r="BL1330" s="13" t="s">
        <v>623</v>
      </c>
      <c r="BM1330" s="133" t="s">
        <v>4880</v>
      </c>
    </row>
    <row r="1331" spans="2:65" s="1" customFormat="1" ht="24.2" customHeight="1">
      <c r="B1331" s="122"/>
      <c r="C1331" s="138" t="s">
        <v>4881</v>
      </c>
      <c r="D1331" s="138" t="s">
        <v>2422</v>
      </c>
      <c r="E1331" s="139" t="s">
        <v>4882</v>
      </c>
      <c r="F1331" s="140" t="s">
        <v>4883</v>
      </c>
      <c r="G1331" s="141" t="s">
        <v>133</v>
      </c>
      <c r="H1331" s="142">
        <v>4</v>
      </c>
      <c r="I1331" s="143">
        <v>34700</v>
      </c>
      <c r="J1331" s="143">
        <f t="shared" si="220"/>
        <v>138800</v>
      </c>
      <c r="K1331" s="140" t="s">
        <v>117</v>
      </c>
      <c r="L1331" s="144"/>
      <c r="M1331" s="145" t="s">
        <v>1</v>
      </c>
      <c r="N1331" s="146" t="s">
        <v>34</v>
      </c>
      <c r="O1331" s="131">
        <v>0</v>
      </c>
      <c r="P1331" s="131">
        <f t="shared" si="221"/>
        <v>0</v>
      </c>
      <c r="Q1331" s="131">
        <v>0</v>
      </c>
      <c r="R1331" s="131">
        <f t="shared" si="222"/>
        <v>0</v>
      </c>
      <c r="S1331" s="131">
        <v>0</v>
      </c>
      <c r="T1331" s="132">
        <f t="shared" si="223"/>
        <v>0</v>
      </c>
      <c r="AR1331" s="133" t="s">
        <v>623</v>
      </c>
      <c r="AT1331" s="133" t="s">
        <v>2422</v>
      </c>
      <c r="AU1331" s="133" t="s">
        <v>76</v>
      </c>
      <c r="AY1331" s="13" t="s">
        <v>112</v>
      </c>
      <c r="BE1331" s="134">
        <f t="shared" si="224"/>
        <v>138800</v>
      </c>
      <c r="BF1331" s="134">
        <f t="shared" si="225"/>
        <v>0</v>
      </c>
      <c r="BG1331" s="134">
        <f t="shared" si="226"/>
        <v>0</v>
      </c>
      <c r="BH1331" s="134">
        <f t="shared" si="227"/>
        <v>0</v>
      </c>
      <c r="BI1331" s="134">
        <f t="shared" si="228"/>
        <v>0</v>
      </c>
      <c r="BJ1331" s="13" t="s">
        <v>76</v>
      </c>
      <c r="BK1331" s="134">
        <f t="shared" si="229"/>
        <v>138800</v>
      </c>
      <c r="BL1331" s="13" t="s">
        <v>623</v>
      </c>
      <c r="BM1331" s="133" t="s">
        <v>4884</v>
      </c>
    </row>
    <row r="1332" spans="2:65" s="1" customFormat="1" ht="21.75" customHeight="1">
      <c r="B1332" s="122"/>
      <c r="C1332" s="138" t="s">
        <v>4885</v>
      </c>
      <c r="D1332" s="138" t="s">
        <v>2422</v>
      </c>
      <c r="E1332" s="139" t="s">
        <v>4886</v>
      </c>
      <c r="F1332" s="140" t="s">
        <v>4887</v>
      </c>
      <c r="G1332" s="141" t="s">
        <v>133</v>
      </c>
      <c r="H1332" s="142">
        <v>4</v>
      </c>
      <c r="I1332" s="143">
        <v>30500</v>
      </c>
      <c r="J1332" s="143">
        <f t="shared" si="220"/>
        <v>122000</v>
      </c>
      <c r="K1332" s="140" t="s">
        <v>117</v>
      </c>
      <c r="L1332" s="144"/>
      <c r="M1332" s="145" t="s">
        <v>1</v>
      </c>
      <c r="N1332" s="146" t="s">
        <v>34</v>
      </c>
      <c r="O1332" s="131">
        <v>0</v>
      </c>
      <c r="P1332" s="131">
        <f t="shared" si="221"/>
        <v>0</v>
      </c>
      <c r="Q1332" s="131">
        <v>0</v>
      </c>
      <c r="R1332" s="131">
        <f t="shared" si="222"/>
        <v>0</v>
      </c>
      <c r="S1332" s="131">
        <v>0</v>
      </c>
      <c r="T1332" s="132">
        <f t="shared" si="223"/>
        <v>0</v>
      </c>
      <c r="AR1332" s="133" t="s">
        <v>623</v>
      </c>
      <c r="AT1332" s="133" t="s">
        <v>2422</v>
      </c>
      <c r="AU1332" s="133" t="s">
        <v>76</v>
      </c>
      <c r="AY1332" s="13" t="s">
        <v>112</v>
      </c>
      <c r="BE1332" s="134">
        <f t="shared" si="224"/>
        <v>122000</v>
      </c>
      <c r="BF1332" s="134">
        <f t="shared" si="225"/>
        <v>0</v>
      </c>
      <c r="BG1332" s="134">
        <f t="shared" si="226"/>
        <v>0</v>
      </c>
      <c r="BH1332" s="134">
        <f t="shared" si="227"/>
        <v>0</v>
      </c>
      <c r="BI1332" s="134">
        <f t="shared" si="228"/>
        <v>0</v>
      </c>
      <c r="BJ1332" s="13" t="s">
        <v>76</v>
      </c>
      <c r="BK1332" s="134">
        <f t="shared" si="229"/>
        <v>122000</v>
      </c>
      <c r="BL1332" s="13" t="s">
        <v>623</v>
      </c>
      <c r="BM1332" s="133" t="s">
        <v>4888</v>
      </c>
    </row>
    <row r="1333" spans="2:65" s="1" customFormat="1" ht="16.5" customHeight="1">
      <c r="B1333" s="122"/>
      <c r="C1333" s="138" t="s">
        <v>4889</v>
      </c>
      <c r="D1333" s="138" t="s">
        <v>2422</v>
      </c>
      <c r="E1333" s="139" t="s">
        <v>4890</v>
      </c>
      <c r="F1333" s="140" t="s">
        <v>4891</v>
      </c>
      <c r="G1333" s="141" t="s">
        <v>133</v>
      </c>
      <c r="H1333" s="142">
        <v>2</v>
      </c>
      <c r="I1333" s="143">
        <v>76000</v>
      </c>
      <c r="J1333" s="143">
        <f t="shared" si="220"/>
        <v>152000</v>
      </c>
      <c r="K1333" s="140" t="s">
        <v>117</v>
      </c>
      <c r="L1333" s="144"/>
      <c r="M1333" s="145" t="s">
        <v>1</v>
      </c>
      <c r="N1333" s="146" t="s">
        <v>34</v>
      </c>
      <c r="O1333" s="131">
        <v>0</v>
      </c>
      <c r="P1333" s="131">
        <f t="shared" si="221"/>
        <v>0</v>
      </c>
      <c r="Q1333" s="131">
        <v>0</v>
      </c>
      <c r="R1333" s="131">
        <f t="shared" si="222"/>
        <v>0</v>
      </c>
      <c r="S1333" s="131">
        <v>0</v>
      </c>
      <c r="T1333" s="132">
        <f t="shared" si="223"/>
        <v>0</v>
      </c>
      <c r="AR1333" s="133" t="s">
        <v>623</v>
      </c>
      <c r="AT1333" s="133" t="s">
        <v>2422</v>
      </c>
      <c r="AU1333" s="133" t="s">
        <v>76</v>
      </c>
      <c r="AY1333" s="13" t="s">
        <v>112</v>
      </c>
      <c r="BE1333" s="134">
        <f t="shared" si="224"/>
        <v>152000</v>
      </c>
      <c r="BF1333" s="134">
        <f t="shared" si="225"/>
        <v>0</v>
      </c>
      <c r="BG1333" s="134">
        <f t="shared" si="226"/>
        <v>0</v>
      </c>
      <c r="BH1333" s="134">
        <f t="shared" si="227"/>
        <v>0</v>
      </c>
      <c r="BI1333" s="134">
        <f t="shared" si="228"/>
        <v>0</v>
      </c>
      <c r="BJ1333" s="13" t="s">
        <v>76</v>
      </c>
      <c r="BK1333" s="134">
        <f t="shared" si="229"/>
        <v>152000</v>
      </c>
      <c r="BL1333" s="13" t="s">
        <v>623</v>
      </c>
      <c r="BM1333" s="133" t="s">
        <v>4892</v>
      </c>
    </row>
    <row r="1334" spans="2:65" s="1" customFormat="1" ht="24.2" customHeight="1">
      <c r="B1334" s="122"/>
      <c r="C1334" s="138" t="s">
        <v>4893</v>
      </c>
      <c r="D1334" s="138" t="s">
        <v>2422</v>
      </c>
      <c r="E1334" s="139" t="s">
        <v>4894</v>
      </c>
      <c r="F1334" s="140" t="s">
        <v>4895</v>
      </c>
      <c r="G1334" s="141" t="s">
        <v>133</v>
      </c>
      <c r="H1334" s="142">
        <v>2</v>
      </c>
      <c r="I1334" s="143">
        <v>40800</v>
      </c>
      <c r="J1334" s="143">
        <f t="shared" si="220"/>
        <v>81600</v>
      </c>
      <c r="K1334" s="140" t="s">
        <v>117</v>
      </c>
      <c r="L1334" s="144"/>
      <c r="M1334" s="145" t="s">
        <v>1</v>
      </c>
      <c r="N1334" s="146" t="s">
        <v>34</v>
      </c>
      <c r="O1334" s="131">
        <v>0</v>
      </c>
      <c r="P1334" s="131">
        <f t="shared" si="221"/>
        <v>0</v>
      </c>
      <c r="Q1334" s="131">
        <v>0</v>
      </c>
      <c r="R1334" s="131">
        <f t="shared" si="222"/>
        <v>0</v>
      </c>
      <c r="S1334" s="131">
        <v>0</v>
      </c>
      <c r="T1334" s="132">
        <f t="shared" si="223"/>
        <v>0</v>
      </c>
      <c r="AR1334" s="133" t="s">
        <v>623</v>
      </c>
      <c r="AT1334" s="133" t="s">
        <v>2422</v>
      </c>
      <c r="AU1334" s="133" t="s">
        <v>76</v>
      </c>
      <c r="AY1334" s="13" t="s">
        <v>112</v>
      </c>
      <c r="BE1334" s="134">
        <f t="shared" si="224"/>
        <v>81600</v>
      </c>
      <c r="BF1334" s="134">
        <f t="shared" si="225"/>
        <v>0</v>
      </c>
      <c r="BG1334" s="134">
        <f t="shared" si="226"/>
        <v>0</v>
      </c>
      <c r="BH1334" s="134">
        <f t="shared" si="227"/>
        <v>0</v>
      </c>
      <c r="BI1334" s="134">
        <f t="shared" si="228"/>
        <v>0</v>
      </c>
      <c r="BJ1334" s="13" t="s">
        <v>76</v>
      </c>
      <c r="BK1334" s="134">
        <f t="shared" si="229"/>
        <v>81600</v>
      </c>
      <c r="BL1334" s="13" t="s">
        <v>623</v>
      </c>
      <c r="BM1334" s="133" t="s">
        <v>4896</v>
      </c>
    </row>
    <row r="1335" spans="2:65" s="1" customFormat="1" ht="24.2" customHeight="1">
      <c r="B1335" s="122"/>
      <c r="C1335" s="138" t="s">
        <v>4897</v>
      </c>
      <c r="D1335" s="138" t="s">
        <v>2422</v>
      </c>
      <c r="E1335" s="139" t="s">
        <v>4898</v>
      </c>
      <c r="F1335" s="140" t="s">
        <v>4899</v>
      </c>
      <c r="G1335" s="141" t="s">
        <v>133</v>
      </c>
      <c r="H1335" s="142">
        <v>2</v>
      </c>
      <c r="I1335" s="143">
        <v>34600</v>
      </c>
      <c r="J1335" s="143">
        <f t="shared" si="220"/>
        <v>69200</v>
      </c>
      <c r="K1335" s="140" t="s">
        <v>117</v>
      </c>
      <c r="L1335" s="144"/>
      <c r="M1335" s="145" t="s">
        <v>1</v>
      </c>
      <c r="N1335" s="146" t="s">
        <v>34</v>
      </c>
      <c r="O1335" s="131">
        <v>0</v>
      </c>
      <c r="P1335" s="131">
        <f t="shared" si="221"/>
        <v>0</v>
      </c>
      <c r="Q1335" s="131">
        <v>0</v>
      </c>
      <c r="R1335" s="131">
        <f t="shared" si="222"/>
        <v>0</v>
      </c>
      <c r="S1335" s="131">
        <v>0</v>
      </c>
      <c r="T1335" s="132">
        <f t="shared" si="223"/>
        <v>0</v>
      </c>
      <c r="AR1335" s="133" t="s">
        <v>623</v>
      </c>
      <c r="AT1335" s="133" t="s">
        <v>2422</v>
      </c>
      <c r="AU1335" s="133" t="s">
        <v>76</v>
      </c>
      <c r="AY1335" s="13" t="s">
        <v>112</v>
      </c>
      <c r="BE1335" s="134">
        <f t="shared" si="224"/>
        <v>69200</v>
      </c>
      <c r="BF1335" s="134">
        <f t="shared" si="225"/>
        <v>0</v>
      </c>
      <c r="BG1335" s="134">
        <f t="shared" si="226"/>
        <v>0</v>
      </c>
      <c r="BH1335" s="134">
        <f t="shared" si="227"/>
        <v>0</v>
      </c>
      <c r="BI1335" s="134">
        <f t="shared" si="228"/>
        <v>0</v>
      </c>
      <c r="BJ1335" s="13" t="s">
        <v>76</v>
      </c>
      <c r="BK1335" s="134">
        <f t="shared" si="229"/>
        <v>69200</v>
      </c>
      <c r="BL1335" s="13" t="s">
        <v>623</v>
      </c>
      <c r="BM1335" s="133" t="s">
        <v>4900</v>
      </c>
    </row>
    <row r="1336" spans="2:65" s="1" customFormat="1" ht="24.2" customHeight="1">
      <c r="B1336" s="122"/>
      <c r="C1336" s="138" t="s">
        <v>4901</v>
      </c>
      <c r="D1336" s="138" t="s">
        <v>2422</v>
      </c>
      <c r="E1336" s="139" t="s">
        <v>4902</v>
      </c>
      <c r="F1336" s="140" t="s">
        <v>4903</v>
      </c>
      <c r="G1336" s="141" t="s">
        <v>133</v>
      </c>
      <c r="H1336" s="142">
        <v>2</v>
      </c>
      <c r="I1336" s="143">
        <v>7830</v>
      </c>
      <c r="J1336" s="143">
        <f t="shared" si="220"/>
        <v>15660</v>
      </c>
      <c r="K1336" s="140" t="s">
        <v>117</v>
      </c>
      <c r="L1336" s="144"/>
      <c r="M1336" s="145" t="s">
        <v>1</v>
      </c>
      <c r="N1336" s="146" t="s">
        <v>34</v>
      </c>
      <c r="O1336" s="131">
        <v>0</v>
      </c>
      <c r="P1336" s="131">
        <f t="shared" si="221"/>
        <v>0</v>
      </c>
      <c r="Q1336" s="131">
        <v>0</v>
      </c>
      <c r="R1336" s="131">
        <f t="shared" si="222"/>
        <v>0</v>
      </c>
      <c r="S1336" s="131">
        <v>0</v>
      </c>
      <c r="T1336" s="132">
        <f t="shared" si="223"/>
        <v>0</v>
      </c>
      <c r="AR1336" s="133" t="s">
        <v>623</v>
      </c>
      <c r="AT1336" s="133" t="s">
        <v>2422</v>
      </c>
      <c r="AU1336" s="133" t="s">
        <v>76</v>
      </c>
      <c r="AY1336" s="13" t="s">
        <v>112</v>
      </c>
      <c r="BE1336" s="134">
        <f t="shared" si="224"/>
        <v>15660</v>
      </c>
      <c r="BF1336" s="134">
        <f t="shared" si="225"/>
        <v>0</v>
      </c>
      <c r="BG1336" s="134">
        <f t="shared" si="226"/>
        <v>0</v>
      </c>
      <c r="BH1336" s="134">
        <f t="shared" si="227"/>
        <v>0</v>
      </c>
      <c r="BI1336" s="134">
        <f t="shared" si="228"/>
        <v>0</v>
      </c>
      <c r="BJ1336" s="13" t="s">
        <v>76</v>
      </c>
      <c r="BK1336" s="134">
        <f t="shared" si="229"/>
        <v>15660</v>
      </c>
      <c r="BL1336" s="13" t="s">
        <v>623</v>
      </c>
      <c r="BM1336" s="133" t="s">
        <v>4904</v>
      </c>
    </row>
    <row r="1337" spans="2:65" s="1" customFormat="1" ht="24.2" customHeight="1">
      <c r="B1337" s="122"/>
      <c r="C1337" s="138" t="s">
        <v>4905</v>
      </c>
      <c r="D1337" s="138" t="s">
        <v>2422</v>
      </c>
      <c r="E1337" s="139" t="s">
        <v>4906</v>
      </c>
      <c r="F1337" s="140" t="s">
        <v>4907</v>
      </c>
      <c r="G1337" s="141" t="s">
        <v>133</v>
      </c>
      <c r="H1337" s="142">
        <v>2</v>
      </c>
      <c r="I1337" s="143">
        <v>2920</v>
      </c>
      <c r="J1337" s="143">
        <f t="shared" si="220"/>
        <v>5840</v>
      </c>
      <c r="K1337" s="140" t="s">
        <v>117</v>
      </c>
      <c r="L1337" s="144"/>
      <c r="M1337" s="145" t="s">
        <v>1</v>
      </c>
      <c r="N1337" s="146" t="s">
        <v>34</v>
      </c>
      <c r="O1337" s="131">
        <v>0</v>
      </c>
      <c r="P1337" s="131">
        <f t="shared" si="221"/>
        <v>0</v>
      </c>
      <c r="Q1337" s="131">
        <v>0</v>
      </c>
      <c r="R1337" s="131">
        <f t="shared" si="222"/>
        <v>0</v>
      </c>
      <c r="S1337" s="131">
        <v>0</v>
      </c>
      <c r="T1337" s="132">
        <f t="shared" si="223"/>
        <v>0</v>
      </c>
      <c r="AR1337" s="133" t="s">
        <v>623</v>
      </c>
      <c r="AT1337" s="133" t="s">
        <v>2422</v>
      </c>
      <c r="AU1337" s="133" t="s">
        <v>76</v>
      </c>
      <c r="AY1337" s="13" t="s">
        <v>112</v>
      </c>
      <c r="BE1337" s="134">
        <f t="shared" si="224"/>
        <v>5840</v>
      </c>
      <c r="BF1337" s="134">
        <f t="shared" si="225"/>
        <v>0</v>
      </c>
      <c r="BG1337" s="134">
        <f t="shared" si="226"/>
        <v>0</v>
      </c>
      <c r="BH1337" s="134">
        <f t="shared" si="227"/>
        <v>0</v>
      </c>
      <c r="BI1337" s="134">
        <f t="shared" si="228"/>
        <v>0</v>
      </c>
      <c r="BJ1337" s="13" t="s">
        <v>76</v>
      </c>
      <c r="BK1337" s="134">
        <f t="shared" si="229"/>
        <v>5840</v>
      </c>
      <c r="BL1337" s="13" t="s">
        <v>623</v>
      </c>
      <c r="BM1337" s="133" t="s">
        <v>4908</v>
      </c>
    </row>
    <row r="1338" spans="2:65" s="1" customFormat="1" ht="24.2" customHeight="1">
      <c r="B1338" s="122"/>
      <c r="C1338" s="138" t="s">
        <v>4909</v>
      </c>
      <c r="D1338" s="138" t="s">
        <v>2422</v>
      </c>
      <c r="E1338" s="139" t="s">
        <v>4910</v>
      </c>
      <c r="F1338" s="140" t="s">
        <v>4911</v>
      </c>
      <c r="G1338" s="141" t="s">
        <v>133</v>
      </c>
      <c r="H1338" s="142">
        <v>2</v>
      </c>
      <c r="I1338" s="143">
        <v>6330</v>
      </c>
      <c r="J1338" s="143">
        <f t="shared" si="220"/>
        <v>12660</v>
      </c>
      <c r="K1338" s="140" t="s">
        <v>117</v>
      </c>
      <c r="L1338" s="144"/>
      <c r="M1338" s="145" t="s">
        <v>1</v>
      </c>
      <c r="N1338" s="146" t="s">
        <v>34</v>
      </c>
      <c r="O1338" s="131">
        <v>0</v>
      </c>
      <c r="P1338" s="131">
        <f t="shared" si="221"/>
        <v>0</v>
      </c>
      <c r="Q1338" s="131">
        <v>0</v>
      </c>
      <c r="R1338" s="131">
        <f t="shared" si="222"/>
        <v>0</v>
      </c>
      <c r="S1338" s="131">
        <v>0</v>
      </c>
      <c r="T1338" s="132">
        <f t="shared" si="223"/>
        <v>0</v>
      </c>
      <c r="AR1338" s="133" t="s">
        <v>623</v>
      </c>
      <c r="AT1338" s="133" t="s">
        <v>2422</v>
      </c>
      <c r="AU1338" s="133" t="s">
        <v>76</v>
      </c>
      <c r="AY1338" s="13" t="s">
        <v>112</v>
      </c>
      <c r="BE1338" s="134">
        <f t="shared" si="224"/>
        <v>12660</v>
      </c>
      <c r="BF1338" s="134">
        <f t="shared" si="225"/>
        <v>0</v>
      </c>
      <c r="BG1338" s="134">
        <f t="shared" si="226"/>
        <v>0</v>
      </c>
      <c r="BH1338" s="134">
        <f t="shared" si="227"/>
        <v>0</v>
      </c>
      <c r="BI1338" s="134">
        <f t="shared" si="228"/>
        <v>0</v>
      </c>
      <c r="BJ1338" s="13" t="s">
        <v>76</v>
      </c>
      <c r="BK1338" s="134">
        <f t="shared" si="229"/>
        <v>12660</v>
      </c>
      <c r="BL1338" s="13" t="s">
        <v>623</v>
      </c>
      <c r="BM1338" s="133" t="s">
        <v>4912</v>
      </c>
    </row>
    <row r="1339" spans="2:65" s="1" customFormat="1" ht="24.2" customHeight="1">
      <c r="B1339" s="122"/>
      <c r="C1339" s="138" t="s">
        <v>4913</v>
      </c>
      <c r="D1339" s="138" t="s">
        <v>2422</v>
      </c>
      <c r="E1339" s="139" t="s">
        <v>4914</v>
      </c>
      <c r="F1339" s="140" t="s">
        <v>4915</v>
      </c>
      <c r="G1339" s="141" t="s">
        <v>133</v>
      </c>
      <c r="H1339" s="142">
        <v>2</v>
      </c>
      <c r="I1339" s="143">
        <v>1830</v>
      </c>
      <c r="J1339" s="143">
        <f t="shared" si="220"/>
        <v>3660</v>
      </c>
      <c r="K1339" s="140" t="s">
        <v>117</v>
      </c>
      <c r="L1339" s="144"/>
      <c r="M1339" s="145" t="s">
        <v>1</v>
      </c>
      <c r="N1339" s="146" t="s">
        <v>34</v>
      </c>
      <c r="O1339" s="131">
        <v>0</v>
      </c>
      <c r="P1339" s="131">
        <f t="shared" si="221"/>
        <v>0</v>
      </c>
      <c r="Q1339" s="131">
        <v>0</v>
      </c>
      <c r="R1339" s="131">
        <f t="shared" si="222"/>
        <v>0</v>
      </c>
      <c r="S1339" s="131">
        <v>0</v>
      </c>
      <c r="T1339" s="132">
        <f t="shared" si="223"/>
        <v>0</v>
      </c>
      <c r="AR1339" s="133" t="s">
        <v>623</v>
      </c>
      <c r="AT1339" s="133" t="s">
        <v>2422</v>
      </c>
      <c r="AU1339" s="133" t="s">
        <v>76</v>
      </c>
      <c r="AY1339" s="13" t="s">
        <v>112</v>
      </c>
      <c r="BE1339" s="134">
        <f t="shared" si="224"/>
        <v>3660</v>
      </c>
      <c r="BF1339" s="134">
        <f t="shared" si="225"/>
        <v>0</v>
      </c>
      <c r="BG1339" s="134">
        <f t="shared" si="226"/>
        <v>0</v>
      </c>
      <c r="BH1339" s="134">
        <f t="shared" si="227"/>
        <v>0</v>
      </c>
      <c r="BI1339" s="134">
        <f t="shared" si="228"/>
        <v>0</v>
      </c>
      <c r="BJ1339" s="13" t="s">
        <v>76</v>
      </c>
      <c r="BK1339" s="134">
        <f t="shared" si="229"/>
        <v>3660</v>
      </c>
      <c r="BL1339" s="13" t="s">
        <v>623</v>
      </c>
      <c r="BM1339" s="133" t="s">
        <v>4916</v>
      </c>
    </row>
    <row r="1340" spans="2:65" s="1" customFormat="1" ht="24.2" customHeight="1">
      <c r="B1340" s="122"/>
      <c r="C1340" s="138" t="s">
        <v>4917</v>
      </c>
      <c r="D1340" s="138" t="s">
        <v>2422</v>
      </c>
      <c r="E1340" s="139" t="s">
        <v>4918</v>
      </c>
      <c r="F1340" s="140" t="s">
        <v>4919</v>
      </c>
      <c r="G1340" s="141" t="s">
        <v>133</v>
      </c>
      <c r="H1340" s="142">
        <v>30</v>
      </c>
      <c r="I1340" s="143">
        <v>3210</v>
      </c>
      <c r="J1340" s="143">
        <f t="shared" si="220"/>
        <v>96300</v>
      </c>
      <c r="K1340" s="140" t="s">
        <v>117</v>
      </c>
      <c r="L1340" s="144"/>
      <c r="M1340" s="145" t="s">
        <v>1</v>
      </c>
      <c r="N1340" s="146" t="s">
        <v>34</v>
      </c>
      <c r="O1340" s="131">
        <v>0</v>
      </c>
      <c r="P1340" s="131">
        <f t="shared" si="221"/>
        <v>0</v>
      </c>
      <c r="Q1340" s="131">
        <v>0</v>
      </c>
      <c r="R1340" s="131">
        <f t="shared" si="222"/>
        <v>0</v>
      </c>
      <c r="S1340" s="131">
        <v>0</v>
      </c>
      <c r="T1340" s="132">
        <f t="shared" si="223"/>
        <v>0</v>
      </c>
      <c r="AR1340" s="133" t="s">
        <v>623</v>
      </c>
      <c r="AT1340" s="133" t="s">
        <v>2422</v>
      </c>
      <c r="AU1340" s="133" t="s">
        <v>76</v>
      </c>
      <c r="AY1340" s="13" t="s">
        <v>112</v>
      </c>
      <c r="BE1340" s="134">
        <f t="shared" si="224"/>
        <v>96300</v>
      </c>
      <c r="BF1340" s="134">
        <f t="shared" si="225"/>
        <v>0</v>
      </c>
      <c r="BG1340" s="134">
        <f t="shared" si="226"/>
        <v>0</v>
      </c>
      <c r="BH1340" s="134">
        <f t="shared" si="227"/>
        <v>0</v>
      </c>
      <c r="BI1340" s="134">
        <f t="shared" si="228"/>
        <v>0</v>
      </c>
      <c r="BJ1340" s="13" t="s">
        <v>76</v>
      </c>
      <c r="BK1340" s="134">
        <f t="shared" si="229"/>
        <v>96300</v>
      </c>
      <c r="BL1340" s="13" t="s">
        <v>623</v>
      </c>
      <c r="BM1340" s="133" t="s">
        <v>4920</v>
      </c>
    </row>
    <row r="1341" spans="2:65" s="1" customFormat="1" ht="24.2" customHeight="1">
      <c r="B1341" s="122"/>
      <c r="C1341" s="138" t="s">
        <v>4921</v>
      </c>
      <c r="D1341" s="138" t="s">
        <v>2422</v>
      </c>
      <c r="E1341" s="139" t="s">
        <v>4922</v>
      </c>
      <c r="F1341" s="140" t="s">
        <v>4923</v>
      </c>
      <c r="G1341" s="141" t="s">
        <v>133</v>
      </c>
      <c r="H1341" s="142">
        <v>30</v>
      </c>
      <c r="I1341" s="143">
        <v>6420</v>
      </c>
      <c r="J1341" s="143">
        <f t="shared" si="220"/>
        <v>192600</v>
      </c>
      <c r="K1341" s="140" t="s">
        <v>117</v>
      </c>
      <c r="L1341" s="144"/>
      <c r="M1341" s="145" t="s">
        <v>1</v>
      </c>
      <c r="N1341" s="146" t="s">
        <v>34</v>
      </c>
      <c r="O1341" s="131">
        <v>0</v>
      </c>
      <c r="P1341" s="131">
        <f t="shared" si="221"/>
        <v>0</v>
      </c>
      <c r="Q1341" s="131">
        <v>0</v>
      </c>
      <c r="R1341" s="131">
        <f t="shared" si="222"/>
        <v>0</v>
      </c>
      <c r="S1341" s="131">
        <v>0</v>
      </c>
      <c r="T1341" s="132">
        <f t="shared" si="223"/>
        <v>0</v>
      </c>
      <c r="AR1341" s="133" t="s">
        <v>623</v>
      </c>
      <c r="AT1341" s="133" t="s">
        <v>2422</v>
      </c>
      <c r="AU1341" s="133" t="s">
        <v>76</v>
      </c>
      <c r="AY1341" s="13" t="s">
        <v>112</v>
      </c>
      <c r="BE1341" s="134">
        <f t="shared" si="224"/>
        <v>192600</v>
      </c>
      <c r="BF1341" s="134">
        <f t="shared" si="225"/>
        <v>0</v>
      </c>
      <c r="BG1341" s="134">
        <f t="shared" si="226"/>
        <v>0</v>
      </c>
      <c r="BH1341" s="134">
        <f t="shared" si="227"/>
        <v>0</v>
      </c>
      <c r="BI1341" s="134">
        <f t="shared" si="228"/>
        <v>0</v>
      </c>
      <c r="BJ1341" s="13" t="s">
        <v>76</v>
      </c>
      <c r="BK1341" s="134">
        <f t="shared" si="229"/>
        <v>192600</v>
      </c>
      <c r="BL1341" s="13" t="s">
        <v>623</v>
      </c>
      <c r="BM1341" s="133" t="s">
        <v>4924</v>
      </c>
    </row>
    <row r="1342" spans="2:65" s="1" customFormat="1" ht="24.2" customHeight="1">
      <c r="B1342" s="122"/>
      <c r="C1342" s="138" t="s">
        <v>4925</v>
      </c>
      <c r="D1342" s="138" t="s">
        <v>2422</v>
      </c>
      <c r="E1342" s="139" t="s">
        <v>4926</v>
      </c>
      <c r="F1342" s="140" t="s">
        <v>4927</v>
      </c>
      <c r="G1342" s="141" t="s">
        <v>133</v>
      </c>
      <c r="H1342" s="142">
        <v>10</v>
      </c>
      <c r="I1342" s="143">
        <v>4940</v>
      </c>
      <c r="J1342" s="143">
        <f t="shared" si="220"/>
        <v>49400</v>
      </c>
      <c r="K1342" s="140" t="s">
        <v>117</v>
      </c>
      <c r="L1342" s="144"/>
      <c r="M1342" s="145" t="s">
        <v>1</v>
      </c>
      <c r="N1342" s="146" t="s">
        <v>34</v>
      </c>
      <c r="O1342" s="131">
        <v>0</v>
      </c>
      <c r="P1342" s="131">
        <f t="shared" si="221"/>
        <v>0</v>
      </c>
      <c r="Q1342" s="131">
        <v>0</v>
      </c>
      <c r="R1342" s="131">
        <f t="shared" si="222"/>
        <v>0</v>
      </c>
      <c r="S1342" s="131">
        <v>0</v>
      </c>
      <c r="T1342" s="132">
        <f t="shared" si="223"/>
        <v>0</v>
      </c>
      <c r="AR1342" s="133" t="s">
        <v>623</v>
      </c>
      <c r="AT1342" s="133" t="s">
        <v>2422</v>
      </c>
      <c r="AU1342" s="133" t="s">
        <v>76</v>
      </c>
      <c r="AY1342" s="13" t="s">
        <v>112</v>
      </c>
      <c r="BE1342" s="134">
        <f t="shared" si="224"/>
        <v>49400</v>
      </c>
      <c r="BF1342" s="134">
        <f t="shared" si="225"/>
        <v>0</v>
      </c>
      <c r="BG1342" s="134">
        <f t="shared" si="226"/>
        <v>0</v>
      </c>
      <c r="BH1342" s="134">
        <f t="shared" si="227"/>
        <v>0</v>
      </c>
      <c r="BI1342" s="134">
        <f t="shared" si="228"/>
        <v>0</v>
      </c>
      <c r="BJ1342" s="13" t="s">
        <v>76</v>
      </c>
      <c r="BK1342" s="134">
        <f t="shared" si="229"/>
        <v>49400</v>
      </c>
      <c r="BL1342" s="13" t="s">
        <v>623</v>
      </c>
      <c r="BM1342" s="133" t="s">
        <v>4928</v>
      </c>
    </row>
    <row r="1343" spans="2:65" s="1" customFormat="1" ht="24.2" customHeight="1">
      <c r="B1343" s="122"/>
      <c r="C1343" s="138" t="s">
        <v>4929</v>
      </c>
      <c r="D1343" s="138" t="s">
        <v>2422</v>
      </c>
      <c r="E1343" s="139" t="s">
        <v>4930</v>
      </c>
      <c r="F1343" s="140" t="s">
        <v>4931</v>
      </c>
      <c r="G1343" s="141" t="s">
        <v>133</v>
      </c>
      <c r="H1343" s="142">
        <v>10</v>
      </c>
      <c r="I1343" s="143">
        <v>7390</v>
      </c>
      <c r="J1343" s="143">
        <f t="shared" si="220"/>
        <v>73900</v>
      </c>
      <c r="K1343" s="140" t="s">
        <v>117</v>
      </c>
      <c r="L1343" s="144"/>
      <c r="M1343" s="145" t="s">
        <v>1</v>
      </c>
      <c r="N1343" s="146" t="s">
        <v>34</v>
      </c>
      <c r="O1343" s="131">
        <v>0</v>
      </c>
      <c r="P1343" s="131">
        <f t="shared" si="221"/>
        <v>0</v>
      </c>
      <c r="Q1343" s="131">
        <v>0</v>
      </c>
      <c r="R1343" s="131">
        <f t="shared" si="222"/>
        <v>0</v>
      </c>
      <c r="S1343" s="131">
        <v>0</v>
      </c>
      <c r="T1343" s="132">
        <f t="shared" si="223"/>
        <v>0</v>
      </c>
      <c r="AR1343" s="133" t="s">
        <v>623</v>
      </c>
      <c r="AT1343" s="133" t="s">
        <v>2422</v>
      </c>
      <c r="AU1343" s="133" t="s">
        <v>76</v>
      </c>
      <c r="AY1343" s="13" t="s">
        <v>112</v>
      </c>
      <c r="BE1343" s="134">
        <f t="shared" si="224"/>
        <v>73900</v>
      </c>
      <c r="BF1343" s="134">
        <f t="shared" si="225"/>
        <v>0</v>
      </c>
      <c r="BG1343" s="134">
        <f t="shared" si="226"/>
        <v>0</v>
      </c>
      <c r="BH1343" s="134">
        <f t="shared" si="227"/>
        <v>0</v>
      </c>
      <c r="BI1343" s="134">
        <f t="shared" si="228"/>
        <v>0</v>
      </c>
      <c r="BJ1343" s="13" t="s">
        <v>76</v>
      </c>
      <c r="BK1343" s="134">
        <f t="shared" si="229"/>
        <v>73900</v>
      </c>
      <c r="BL1343" s="13" t="s">
        <v>623</v>
      </c>
      <c r="BM1343" s="133" t="s">
        <v>4932</v>
      </c>
    </row>
    <row r="1344" spans="2:65" s="1" customFormat="1" ht="24.2" customHeight="1">
      <c r="B1344" s="122"/>
      <c r="C1344" s="138" t="s">
        <v>4933</v>
      </c>
      <c r="D1344" s="138" t="s">
        <v>2422</v>
      </c>
      <c r="E1344" s="139" t="s">
        <v>4934</v>
      </c>
      <c r="F1344" s="140" t="s">
        <v>4935</v>
      </c>
      <c r="G1344" s="141" t="s">
        <v>133</v>
      </c>
      <c r="H1344" s="142">
        <v>30</v>
      </c>
      <c r="I1344" s="143">
        <v>8470</v>
      </c>
      <c r="J1344" s="143">
        <f t="shared" si="220"/>
        <v>254100</v>
      </c>
      <c r="K1344" s="140" t="s">
        <v>117</v>
      </c>
      <c r="L1344" s="144"/>
      <c r="M1344" s="145" t="s">
        <v>1</v>
      </c>
      <c r="N1344" s="146" t="s">
        <v>34</v>
      </c>
      <c r="O1344" s="131">
        <v>0</v>
      </c>
      <c r="P1344" s="131">
        <f t="shared" si="221"/>
        <v>0</v>
      </c>
      <c r="Q1344" s="131">
        <v>0</v>
      </c>
      <c r="R1344" s="131">
        <f t="shared" si="222"/>
        <v>0</v>
      </c>
      <c r="S1344" s="131">
        <v>0</v>
      </c>
      <c r="T1344" s="132">
        <f t="shared" si="223"/>
        <v>0</v>
      </c>
      <c r="AR1344" s="133" t="s">
        <v>623</v>
      </c>
      <c r="AT1344" s="133" t="s">
        <v>2422</v>
      </c>
      <c r="AU1344" s="133" t="s">
        <v>76</v>
      </c>
      <c r="AY1344" s="13" t="s">
        <v>112</v>
      </c>
      <c r="BE1344" s="134">
        <f t="shared" si="224"/>
        <v>254100</v>
      </c>
      <c r="BF1344" s="134">
        <f t="shared" si="225"/>
        <v>0</v>
      </c>
      <c r="BG1344" s="134">
        <f t="shared" si="226"/>
        <v>0</v>
      </c>
      <c r="BH1344" s="134">
        <f t="shared" si="227"/>
        <v>0</v>
      </c>
      <c r="BI1344" s="134">
        <f t="shared" si="228"/>
        <v>0</v>
      </c>
      <c r="BJ1344" s="13" t="s">
        <v>76</v>
      </c>
      <c r="BK1344" s="134">
        <f t="shared" si="229"/>
        <v>254100</v>
      </c>
      <c r="BL1344" s="13" t="s">
        <v>623</v>
      </c>
      <c r="BM1344" s="133" t="s">
        <v>4936</v>
      </c>
    </row>
    <row r="1345" spans="2:65" s="1" customFormat="1" ht="24.2" customHeight="1">
      <c r="B1345" s="122"/>
      <c r="C1345" s="138" t="s">
        <v>4937</v>
      </c>
      <c r="D1345" s="138" t="s">
        <v>2422</v>
      </c>
      <c r="E1345" s="139" t="s">
        <v>4938</v>
      </c>
      <c r="F1345" s="140" t="s">
        <v>4939</v>
      </c>
      <c r="G1345" s="141" t="s">
        <v>133</v>
      </c>
      <c r="H1345" s="142">
        <v>30</v>
      </c>
      <c r="I1345" s="143">
        <v>12700</v>
      </c>
      <c r="J1345" s="143">
        <f t="shared" si="220"/>
        <v>381000</v>
      </c>
      <c r="K1345" s="140" t="s">
        <v>117</v>
      </c>
      <c r="L1345" s="144"/>
      <c r="M1345" s="145" t="s">
        <v>1</v>
      </c>
      <c r="N1345" s="146" t="s">
        <v>34</v>
      </c>
      <c r="O1345" s="131">
        <v>0</v>
      </c>
      <c r="P1345" s="131">
        <f t="shared" si="221"/>
        <v>0</v>
      </c>
      <c r="Q1345" s="131">
        <v>0</v>
      </c>
      <c r="R1345" s="131">
        <f t="shared" si="222"/>
        <v>0</v>
      </c>
      <c r="S1345" s="131">
        <v>0</v>
      </c>
      <c r="T1345" s="132">
        <f t="shared" si="223"/>
        <v>0</v>
      </c>
      <c r="AR1345" s="133" t="s">
        <v>623</v>
      </c>
      <c r="AT1345" s="133" t="s">
        <v>2422</v>
      </c>
      <c r="AU1345" s="133" t="s">
        <v>76</v>
      </c>
      <c r="AY1345" s="13" t="s">
        <v>112</v>
      </c>
      <c r="BE1345" s="134">
        <f t="shared" si="224"/>
        <v>381000</v>
      </c>
      <c r="BF1345" s="134">
        <f t="shared" si="225"/>
        <v>0</v>
      </c>
      <c r="BG1345" s="134">
        <f t="shared" si="226"/>
        <v>0</v>
      </c>
      <c r="BH1345" s="134">
        <f t="shared" si="227"/>
        <v>0</v>
      </c>
      <c r="BI1345" s="134">
        <f t="shared" si="228"/>
        <v>0</v>
      </c>
      <c r="BJ1345" s="13" t="s">
        <v>76</v>
      </c>
      <c r="BK1345" s="134">
        <f t="shared" si="229"/>
        <v>381000</v>
      </c>
      <c r="BL1345" s="13" t="s">
        <v>623</v>
      </c>
      <c r="BM1345" s="133" t="s">
        <v>4940</v>
      </c>
    </row>
    <row r="1346" spans="2:65" s="1" customFormat="1" ht="24.2" customHeight="1">
      <c r="B1346" s="122"/>
      <c r="C1346" s="138" t="s">
        <v>4941</v>
      </c>
      <c r="D1346" s="138" t="s">
        <v>2422</v>
      </c>
      <c r="E1346" s="139" t="s">
        <v>4942</v>
      </c>
      <c r="F1346" s="140" t="s">
        <v>4943</v>
      </c>
      <c r="G1346" s="141" t="s">
        <v>133</v>
      </c>
      <c r="H1346" s="142">
        <v>10</v>
      </c>
      <c r="I1346" s="143">
        <v>11000</v>
      </c>
      <c r="J1346" s="143">
        <f t="shared" si="220"/>
        <v>110000</v>
      </c>
      <c r="K1346" s="140" t="s">
        <v>117</v>
      </c>
      <c r="L1346" s="144"/>
      <c r="M1346" s="145" t="s">
        <v>1</v>
      </c>
      <c r="N1346" s="146" t="s">
        <v>34</v>
      </c>
      <c r="O1346" s="131">
        <v>0</v>
      </c>
      <c r="P1346" s="131">
        <f t="shared" si="221"/>
        <v>0</v>
      </c>
      <c r="Q1346" s="131">
        <v>0</v>
      </c>
      <c r="R1346" s="131">
        <f t="shared" si="222"/>
        <v>0</v>
      </c>
      <c r="S1346" s="131">
        <v>0</v>
      </c>
      <c r="T1346" s="132">
        <f t="shared" si="223"/>
        <v>0</v>
      </c>
      <c r="AR1346" s="133" t="s">
        <v>623</v>
      </c>
      <c r="AT1346" s="133" t="s">
        <v>2422</v>
      </c>
      <c r="AU1346" s="133" t="s">
        <v>76</v>
      </c>
      <c r="AY1346" s="13" t="s">
        <v>112</v>
      </c>
      <c r="BE1346" s="134">
        <f t="shared" si="224"/>
        <v>110000</v>
      </c>
      <c r="BF1346" s="134">
        <f t="shared" si="225"/>
        <v>0</v>
      </c>
      <c r="BG1346" s="134">
        <f t="shared" si="226"/>
        <v>0</v>
      </c>
      <c r="BH1346" s="134">
        <f t="shared" si="227"/>
        <v>0</v>
      </c>
      <c r="BI1346" s="134">
        <f t="shared" si="228"/>
        <v>0</v>
      </c>
      <c r="BJ1346" s="13" t="s">
        <v>76</v>
      </c>
      <c r="BK1346" s="134">
        <f t="shared" si="229"/>
        <v>110000</v>
      </c>
      <c r="BL1346" s="13" t="s">
        <v>623</v>
      </c>
      <c r="BM1346" s="133" t="s">
        <v>4944</v>
      </c>
    </row>
    <row r="1347" spans="2:65" s="1" customFormat="1" ht="24.2" customHeight="1">
      <c r="B1347" s="122"/>
      <c r="C1347" s="138" t="s">
        <v>4945</v>
      </c>
      <c r="D1347" s="138" t="s">
        <v>2422</v>
      </c>
      <c r="E1347" s="139" t="s">
        <v>4946</v>
      </c>
      <c r="F1347" s="140" t="s">
        <v>4947</v>
      </c>
      <c r="G1347" s="141" t="s">
        <v>133</v>
      </c>
      <c r="H1347" s="142">
        <v>10</v>
      </c>
      <c r="I1347" s="143">
        <v>13800</v>
      </c>
      <c r="J1347" s="143">
        <f t="shared" si="220"/>
        <v>138000</v>
      </c>
      <c r="K1347" s="140" t="s">
        <v>117</v>
      </c>
      <c r="L1347" s="144"/>
      <c r="M1347" s="145" t="s">
        <v>1</v>
      </c>
      <c r="N1347" s="146" t="s">
        <v>34</v>
      </c>
      <c r="O1347" s="131">
        <v>0</v>
      </c>
      <c r="P1347" s="131">
        <f t="shared" si="221"/>
        <v>0</v>
      </c>
      <c r="Q1347" s="131">
        <v>0</v>
      </c>
      <c r="R1347" s="131">
        <f t="shared" si="222"/>
        <v>0</v>
      </c>
      <c r="S1347" s="131">
        <v>0</v>
      </c>
      <c r="T1347" s="132">
        <f t="shared" si="223"/>
        <v>0</v>
      </c>
      <c r="AR1347" s="133" t="s">
        <v>623</v>
      </c>
      <c r="AT1347" s="133" t="s">
        <v>2422</v>
      </c>
      <c r="AU1347" s="133" t="s">
        <v>76</v>
      </c>
      <c r="AY1347" s="13" t="s">
        <v>112</v>
      </c>
      <c r="BE1347" s="134">
        <f t="shared" si="224"/>
        <v>138000</v>
      </c>
      <c r="BF1347" s="134">
        <f t="shared" si="225"/>
        <v>0</v>
      </c>
      <c r="BG1347" s="134">
        <f t="shared" si="226"/>
        <v>0</v>
      </c>
      <c r="BH1347" s="134">
        <f t="shared" si="227"/>
        <v>0</v>
      </c>
      <c r="BI1347" s="134">
        <f t="shared" si="228"/>
        <v>0</v>
      </c>
      <c r="BJ1347" s="13" t="s">
        <v>76</v>
      </c>
      <c r="BK1347" s="134">
        <f t="shared" si="229"/>
        <v>138000</v>
      </c>
      <c r="BL1347" s="13" t="s">
        <v>623</v>
      </c>
      <c r="BM1347" s="133" t="s">
        <v>4948</v>
      </c>
    </row>
    <row r="1348" spans="2:65" s="1" customFormat="1" ht="24.2" customHeight="1">
      <c r="B1348" s="122"/>
      <c r="C1348" s="138" t="s">
        <v>4949</v>
      </c>
      <c r="D1348" s="138" t="s">
        <v>2422</v>
      </c>
      <c r="E1348" s="139" t="s">
        <v>4950</v>
      </c>
      <c r="F1348" s="140" t="s">
        <v>4951</v>
      </c>
      <c r="G1348" s="141" t="s">
        <v>133</v>
      </c>
      <c r="H1348" s="142">
        <v>10</v>
      </c>
      <c r="I1348" s="143">
        <v>6650</v>
      </c>
      <c r="J1348" s="143">
        <f t="shared" si="220"/>
        <v>66500</v>
      </c>
      <c r="K1348" s="140" t="s">
        <v>117</v>
      </c>
      <c r="L1348" s="144"/>
      <c r="M1348" s="145" t="s">
        <v>1</v>
      </c>
      <c r="N1348" s="146" t="s">
        <v>34</v>
      </c>
      <c r="O1348" s="131">
        <v>0</v>
      </c>
      <c r="P1348" s="131">
        <f t="shared" si="221"/>
        <v>0</v>
      </c>
      <c r="Q1348" s="131">
        <v>0</v>
      </c>
      <c r="R1348" s="131">
        <f t="shared" si="222"/>
        <v>0</v>
      </c>
      <c r="S1348" s="131">
        <v>0</v>
      </c>
      <c r="T1348" s="132">
        <f t="shared" si="223"/>
        <v>0</v>
      </c>
      <c r="AR1348" s="133" t="s">
        <v>623</v>
      </c>
      <c r="AT1348" s="133" t="s">
        <v>2422</v>
      </c>
      <c r="AU1348" s="133" t="s">
        <v>76</v>
      </c>
      <c r="AY1348" s="13" t="s">
        <v>112</v>
      </c>
      <c r="BE1348" s="134">
        <f t="shared" si="224"/>
        <v>66500</v>
      </c>
      <c r="BF1348" s="134">
        <f t="shared" si="225"/>
        <v>0</v>
      </c>
      <c r="BG1348" s="134">
        <f t="shared" si="226"/>
        <v>0</v>
      </c>
      <c r="BH1348" s="134">
        <f t="shared" si="227"/>
        <v>0</v>
      </c>
      <c r="BI1348" s="134">
        <f t="shared" si="228"/>
        <v>0</v>
      </c>
      <c r="BJ1348" s="13" t="s">
        <v>76</v>
      </c>
      <c r="BK1348" s="134">
        <f t="shared" si="229"/>
        <v>66500</v>
      </c>
      <c r="BL1348" s="13" t="s">
        <v>623</v>
      </c>
      <c r="BM1348" s="133" t="s">
        <v>4952</v>
      </c>
    </row>
    <row r="1349" spans="2:65" s="1" customFormat="1" ht="21.75" customHeight="1">
      <c r="B1349" s="122"/>
      <c r="C1349" s="138" t="s">
        <v>4953</v>
      </c>
      <c r="D1349" s="138" t="s">
        <v>2422</v>
      </c>
      <c r="E1349" s="139" t="s">
        <v>4954</v>
      </c>
      <c r="F1349" s="140" t="s">
        <v>4955</v>
      </c>
      <c r="G1349" s="141" t="s">
        <v>133</v>
      </c>
      <c r="H1349" s="142">
        <v>4</v>
      </c>
      <c r="I1349" s="143">
        <v>15200</v>
      </c>
      <c r="J1349" s="143">
        <f t="shared" si="220"/>
        <v>60800</v>
      </c>
      <c r="K1349" s="140" t="s">
        <v>117</v>
      </c>
      <c r="L1349" s="144"/>
      <c r="M1349" s="145" t="s">
        <v>1</v>
      </c>
      <c r="N1349" s="146" t="s">
        <v>34</v>
      </c>
      <c r="O1349" s="131">
        <v>0</v>
      </c>
      <c r="P1349" s="131">
        <f t="shared" si="221"/>
        <v>0</v>
      </c>
      <c r="Q1349" s="131">
        <v>0</v>
      </c>
      <c r="R1349" s="131">
        <f t="shared" si="222"/>
        <v>0</v>
      </c>
      <c r="S1349" s="131">
        <v>0</v>
      </c>
      <c r="T1349" s="132">
        <f t="shared" si="223"/>
        <v>0</v>
      </c>
      <c r="AR1349" s="133" t="s">
        <v>623</v>
      </c>
      <c r="AT1349" s="133" t="s">
        <v>2422</v>
      </c>
      <c r="AU1349" s="133" t="s">
        <v>76</v>
      </c>
      <c r="AY1349" s="13" t="s">
        <v>112</v>
      </c>
      <c r="BE1349" s="134">
        <f t="shared" si="224"/>
        <v>60800</v>
      </c>
      <c r="BF1349" s="134">
        <f t="shared" si="225"/>
        <v>0</v>
      </c>
      <c r="BG1349" s="134">
        <f t="shared" si="226"/>
        <v>0</v>
      </c>
      <c r="BH1349" s="134">
        <f t="shared" si="227"/>
        <v>0</v>
      </c>
      <c r="BI1349" s="134">
        <f t="shared" si="228"/>
        <v>0</v>
      </c>
      <c r="BJ1349" s="13" t="s">
        <v>76</v>
      </c>
      <c r="BK1349" s="134">
        <f t="shared" si="229"/>
        <v>60800</v>
      </c>
      <c r="BL1349" s="13" t="s">
        <v>623</v>
      </c>
      <c r="BM1349" s="133" t="s">
        <v>4956</v>
      </c>
    </row>
    <row r="1350" spans="2:65" s="1" customFormat="1" ht="24.2" customHeight="1">
      <c r="B1350" s="122"/>
      <c r="C1350" s="138" t="s">
        <v>4957</v>
      </c>
      <c r="D1350" s="138" t="s">
        <v>2422</v>
      </c>
      <c r="E1350" s="139" t="s">
        <v>4958</v>
      </c>
      <c r="F1350" s="140" t="s">
        <v>4959</v>
      </c>
      <c r="G1350" s="141" t="s">
        <v>133</v>
      </c>
      <c r="H1350" s="142">
        <v>2</v>
      </c>
      <c r="I1350" s="143">
        <v>13700</v>
      </c>
      <c r="J1350" s="143">
        <f t="shared" si="220"/>
        <v>27400</v>
      </c>
      <c r="K1350" s="140" t="s">
        <v>117</v>
      </c>
      <c r="L1350" s="144"/>
      <c r="M1350" s="145" t="s">
        <v>1</v>
      </c>
      <c r="N1350" s="146" t="s">
        <v>34</v>
      </c>
      <c r="O1350" s="131">
        <v>0</v>
      </c>
      <c r="P1350" s="131">
        <f t="shared" si="221"/>
        <v>0</v>
      </c>
      <c r="Q1350" s="131">
        <v>0</v>
      </c>
      <c r="R1350" s="131">
        <f t="shared" si="222"/>
        <v>0</v>
      </c>
      <c r="S1350" s="131">
        <v>0</v>
      </c>
      <c r="T1350" s="132">
        <f t="shared" si="223"/>
        <v>0</v>
      </c>
      <c r="AR1350" s="133" t="s">
        <v>623</v>
      </c>
      <c r="AT1350" s="133" t="s">
        <v>2422</v>
      </c>
      <c r="AU1350" s="133" t="s">
        <v>76</v>
      </c>
      <c r="AY1350" s="13" t="s">
        <v>112</v>
      </c>
      <c r="BE1350" s="134">
        <f t="shared" si="224"/>
        <v>27400</v>
      </c>
      <c r="BF1350" s="134">
        <f t="shared" si="225"/>
        <v>0</v>
      </c>
      <c r="BG1350" s="134">
        <f t="shared" si="226"/>
        <v>0</v>
      </c>
      <c r="BH1350" s="134">
        <f t="shared" si="227"/>
        <v>0</v>
      </c>
      <c r="BI1350" s="134">
        <f t="shared" si="228"/>
        <v>0</v>
      </c>
      <c r="BJ1350" s="13" t="s">
        <v>76</v>
      </c>
      <c r="BK1350" s="134">
        <f t="shared" si="229"/>
        <v>27400</v>
      </c>
      <c r="BL1350" s="13" t="s">
        <v>623</v>
      </c>
      <c r="BM1350" s="133" t="s">
        <v>4960</v>
      </c>
    </row>
    <row r="1351" spans="2:65" s="1" customFormat="1" ht="24.2" customHeight="1">
      <c r="B1351" s="122"/>
      <c r="C1351" s="138" t="s">
        <v>4961</v>
      </c>
      <c r="D1351" s="138" t="s">
        <v>2422</v>
      </c>
      <c r="E1351" s="139" t="s">
        <v>4962</v>
      </c>
      <c r="F1351" s="140" t="s">
        <v>4963</v>
      </c>
      <c r="G1351" s="141" t="s">
        <v>133</v>
      </c>
      <c r="H1351" s="142">
        <v>2</v>
      </c>
      <c r="I1351" s="143">
        <v>17800</v>
      </c>
      <c r="J1351" s="143">
        <f t="shared" si="220"/>
        <v>35600</v>
      </c>
      <c r="K1351" s="140" t="s">
        <v>117</v>
      </c>
      <c r="L1351" s="144"/>
      <c r="M1351" s="145" t="s">
        <v>1</v>
      </c>
      <c r="N1351" s="146" t="s">
        <v>34</v>
      </c>
      <c r="O1351" s="131">
        <v>0</v>
      </c>
      <c r="P1351" s="131">
        <f t="shared" si="221"/>
        <v>0</v>
      </c>
      <c r="Q1351" s="131">
        <v>0</v>
      </c>
      <c r="R1351" s="131">
        <f t="shared" si="222"/>
        <v>0</v>
      </c>
      <c r="S1351" s="131">
        <v>0</v>
      </c>
      <c r="T1351" s="132">
        <f t="shared" si="223"/>
        <v>0</v>
      </c>
      <c r="AR1351" s="133" t="s">
        <v>623</v>
      </c>
      <c r="AT1351" s="133" t="s">
        <v>2422</v>
      </c>
      <c r="AU1351" s="133" t="s">
        <v>76</v>
      </c>
      <c r="AY1351" s="13" t="s">
        <v>112</v>
      </c>
      <c r="BE1351" s="134">
        <f t="shared" si="224"/>
        <v>35600</v>
      </c>
      <c r="BF1351" s="134">
        <f t="shared" si="225"/>
        <v>0</v>
      </c>
      <c r="BG1351" s="134">
        <f t="shared" si="226"/>
        <v>0</v>
      </c>
      <c r="BH1351" s="134">
        <f t="shared" si="227"/>
        <v>0</v>
      </c>
      <c r="BI1351" s="134">
        <f t="shared" si="228"/>
        <v>0</v>
      </c>
      <c r="BJ1351" s="13" t="s">
        <v>76</v>
      </c>
      <c r="BK1351" s="134">
        <f t="shared" si="229"/>
        <v>35600</v>
      </c>
      <c r="BL1351" s="13" t="s">
        <v>623</v>
      </c>
      <c r="BM1351" s="133" t="s">
        <v>4964</v>
      </c>
    </row>
    <row r="1352" spans="2:65" s="1" customFormat="1" ht="21.75" customHeight="1">
      <c r="B1352" s="122"/>
      <c r="C1352" s="138" t="s">
        <v>4965</v>
      </c>
      <c r="D1352" s="138" t="s">
        <v>2422</v>
      </c>
      <c r="E1352" s="139" t="s">
        <v>4966</v>
      </c>
      <c r="F1352" s="140" t="s">
        <v>4967</v>
      </c>
      <c r="G1352" s="141" t="s">
        <v>133</v>
      </c>
      <c r="H1352" s="142">
        <v>2</v>
      </c>
      <c r="I1352" s="143">
        <v>53800</v>
      </c>
      <c r="J1352" s="143">
        <f t="shared" si="220"/>
        <v>107600</v>
      </c>
      <c r="K1352" s="140" t="s">
        <v>117</v>
      </c>
      <c r="L1352" s="144"/>
      <c r="M1352" s="145" t="s">
        <v>1</v>
      </c>
      <c r="N1352" s="146" t="s">
        <v>34</v>
      </c>
      <c r="O1352" s="131">
        <v>0</v>
      </c>
      <c r="P1352" s="131">
        <f t="shared" si="221"/>
        <v>0</v>
      </c>
      <c r="Q1352" s="131">
        <v>0</v>
      </c>
      <c r="R1352" s="131">
        <f t="shared" si="222"/>
        <v>0</v>
      </c>
      <c r="S1352" s="131">
        <v>0</v>
      </c>
      <c r="T1352" s="132">
        <f t="shared" si="223"/>
        <v>0</v>
      </c>
      <c r="AR1352" s="133" t="s">
        <v>623</v>
      </c>
      <c r="AT1352" s="133" t="s">
        <v>2422</v>
      </c>
      <c r="AU1352" s="133" t="s">
        <v>76</v>
      </c>
      <c r="AY1352" s="13" t="s">
        <v>112</v>
      </c>
      <c r="BE1352" s="134">
        <f t="shared" si="224"/>
        <v>107600</v>
      </c>
      <c r="BF1352" s="134">
        <f t="shared" si="225"/>
        <v>0</v>
      </c>
      <c r="BG1352" s="134">
        <f t="shared" si="226"/>
        <v>0</v>
      </c>
      <c r="BH1352" s="134">
        <f t="shared" si="227"/>
        <v>0</v>
      </c>
      <c r="BI1352" s="134">
        <f t="shared" si="228"/>
        <v>0</v>
      </c>
      <c r="BJ1352" s="13" t="s">
        <v>76</v>
      </c>
      <c r="BK1352" s="134">
        <f t="shared" si="229"/>
        <v>107600</v>
      </c>
      <c r="BL1352" s="13" t="s">
        <v>623</v>
      </c>
      <c r="BM1352" s="133" t="s">
        <v>4968</v>
      </c>
    </row>
    <row r="1353" spans="2:65" s="1" customFormat="1" ht="24.2" customHeight="1">
      <c r="B1353" s="122"/>
      <c r="C1353" s="138" t="s">
        <v>4969</v>
      </c>
      <c r="D1353" s="138" t="s">
        <v>2422</v>
      </c>
      <c r="E1353" s="139" t="s">
        <v>4970</v>
      </c>
      <c r="F1353" s="140" t="s">
        <v>4971</v>
      </c>
      <c r="G1353" s="141" t="s">
        <v>133</v>
      </c>
      <c r="H1353" s="142">
        <v>10</v>
      </c>
      <c r="I1353" s="143">
        <v>100500</v>
      </c>
      <c r="J1353" s="143">
        <f t="shared" si="220"/>
        <v>1005000</v>
      </c>
      <c r="K1353" s="140" t="s">
        <v>117</v>
      </c>
      <c r="L1353" s="144"/>
      <c r="M1353" s="145" t="s">
        <v>1</v>
      </c>
      <c r="N1353" s="146" t="s">
        <v>34</v>
      </c>
      <c r="O1353" s="131">
        <v>0</v>
      </c>
      <c r="P1353" s="131">
        <f t="shared" si="221"/>
        <v>0</v>
      </c>
      <c r="Q1353" s="131">
        <v>0</v>
      </c>
      <c r="R1353" s="131">
        <f t="shared" si="222"/>
        <v>0</v>
      </c>
      <c r="S1353" s="131">
        <v>0</v>
      </c>
      <c r="T1353" s="132">
        <f t="shared" si="223"/>
        <v>0</v>
      </c>
      <c r="AR1353" s="133" t="s">
        <v>623</v>
      </c>
      <c r="AT1353" s="133" t="s">
        <v>2422</v>
      </c>
      <c r="AU1353" s="133" t="s">
        <v>76</v>
      </c>
      <c r="AY1353" s="13" t="s">
        <v>112</v>
      </c>
      <c r="BE1353" s="134">
        <f t="shared" si="224"/>
        <v>1005000</v>
      </c>
      <c r="BF1353" s="134">
        <f t="shared" si="225"/>
        <v>0</v>
      </c>
      <c r="BG1353" s="134">
        <f t="shared" si="226"/>
        <v>0</v>
      </c>
      <c r="BH1353" s="134">
        <f t="shared" si="227"/>
        <v>0</v>
      </c>
      <c r="BI1353" s="134">
        <f t="shared" si="228"/>
        <v>0</v>
      </c>
      <c r="BJ1353" s="13" t="s">
        <v>76</v>
      </c>
      <c r="BK1353" s="134">
        <f t="shared" si="229"/>
        <v>1005000</v>
      </c>
      <c r="BL1353" s="13" t="s">
        <v>623</v>
      </c>
      <c r="BM1353" s="133" t="s">
        <v>4972</v>
      </c>
    </row>
    <row r="1354" spans="2:65" s="1" customFormat="1" ht="24.2" customHeight="1">
      <c r="B1354" s="122"/>
      <c r="C1354" s="138" t="s">
        <v>4973</v>
      </c>
      <c r="D1354" s="138" t="s">
        <v>2422</v>
      </c>
      <c r="E1354" s="139" t="s">
        <v>4974</v>
      </c>
      <c r="F1354" s="140" t="s">
        <v>4975</v>
      </c>
      <c r="G1354" s="141" t="s">
        <v>133</v>
      </c>
      <c r="H1354" s="142">
        <v>2</v>
      </c>
      <c r="I1354" s="143">
        <v>5940</v>
      </c>
      <c r="J1354" s="143">
        <f t="shared" si="220"/>
        <v>11880</v>
      </c>
      <c r="K1354" s="140" t="s">
        <v>117</v>
      </c>
      <c r="L1354" s="144"/>
      <c r="M1354" s="145" t="s">
        <v>1</v>
      </c>
      <c r="N1354" s="146" t="s">
        <v>34</v>
      </c>
      <c r="O1354" s="131">
        <v>0</v>
      </c>
      <c r="P1354" s="131">
        <f t="shared" si="221"/>
        <v>0</v>
      </c>
      <c r="Q1354" s="131">
        <v>0</v>
      </c>
      <c r="R1354" s="131">
        <f t="shared" si="222"/>
        <v>0</v>
      </c>
      <c r="S1354" s="131">
        <v>0</v>
      </c>
      <c r="T1354" s="132">
        <f t="shared" si="223"/>
        <v>0</v>
      </c>
      <c r="AR1354" s="133" t="s">
        <v>623</v>
      </c>
      <c r="AT1354" s="133" t="s">
        <v>2422</v>
      </c>
      <c r="AU1354" s="133" t="s">
        <v>76</v>
      </c>
      <c r="AY1354" s="13" t="s">
        <v>112</v>
      </c>
      <c r="BE1354" s="134">
        <f t="shared" si="224"/>
        <v>11880</v>
      </c>
      <c r="BF1354" s="134">
        <f t="shared" si="225"/>
        <v>0</v>
      </c>
      <c r="BG1354" s="134">
        <f t="shared" si="226"/>
        <v>0</v>
      </c>
      <c r="BH1354" s="134">
        <f t="shared" si="227"/>
        <v>0</v>
      </c>
      <c r="BI1354" s="134">
        <f t="shared" si="228"/>
        <v>0</v>
      </c>
      <c r="BJ1354" s="13" t="s">
        <v>76</v>
      </c>
      <c r="BK1354" s="134">
        <f t="shared" si="229"/>
        <v>11880</v>
      </c>
      <c r="BL1354" s="13" t="s">
        <v>623</v>
      </c>
      <c r="BM1354" s="133" t="s">
        <v>4976</v>
      </c>
    </row>
    <row r="1355" spans="2:65" s="1" customFormat="1" ht="24.2" customHeight="1">
      <c r="B1355" s="122"/>
      <c r="C1355" s="138" t="s">
        <v>4977</v>
      </c>
      <c r="D1355" s="138" t="s">
        <v>2422</v>
      </c>
      <c r="E1355" s="139" t="s">
        <v>4978</v>
      </c>
      <c r="F1355" s="140" t="s">
        <v>4979</v>
      </c>
      <c r="G1355" s="141" t="s">
        <v>133</v>
      </c>
      <c r="H1355" s="142">
        <v>50</v>
      </c>
      <c r="I1355" s="143">
        <v>1860</v>
      </c>
      <c r="J1355" s="143">
        <f t="shared" si="220"/>
        <v>93000</v>
      </c>
      <c r="K1355" s="140" t="s">
        <v>117</v>
      </c>
      <c r="L1355" s="144"/>
      <c r="M1355" s="145" t="s">
        <v>1</v>
      </c>
      <c r="N1355" s="146" t="s">
        <v>34</v>
      </c>
      <c r="O1355" s="131">
        <v>0</v>
      </c>
      <c r="P1355" s="131">
        <f t="shared" si="221"/>
        <v>0</v>
      </c>
      <c r="Q1355" s="131">
        <v>0</v>
      </c>
      <c r="R1355" s="131">
        <f t="shared" si="222"/>
        <v>0</v>
      </c>
      <c r="S1355" s="131">
        <v>0</v>
      </c>
      <c r="T1355" s="132">
        <f t="shared" si="223"/>
        <v>0</v>
      </c>
      <c r="AR1355" s="133" t="s">
        <v>623</v>
      </c>
      <c r="AT1355" s="133" t="s">
        <v>2422</v>
      </c>
      <c r="AU1355" s="133" t="s">
        <v>76</v>
      </c>
      <c r="AY1355" s="13" t="s">
        <v>112</v>
      </c>
      <c r="BE1355" s="134">
        <f t="shared" si="224"/>
        <v>93000</v>
      </c>
      <c r="BF1355" s="134">
        <f t="shared" si="225"/>
        <v>0</v>
      </c>
      <c r="BG1355" s="134">
        <f t="shared" si="226"/>
        <v>0</v>
      </c>
      <c r="BH1355" s="134">
        <f t="shared" si="227"/>
        <v>0</v>
      </c>
      <c r="BI1355" s="134">
        <f t="shared" si="228"/>
        <v>0</v>
      </c>
      <c r="BJ1355" s="13" t="s">
        <v>76</v>
      </c>
      <c r="BK1355" s="134">
        <f t="shared" si="229"/>
        <v>93000</v>
      </c>
      <c r="BL1355" s="13" t="s">
        <v>623</v>
      </c>
      <c r="BM1355" s="133" t="s">
        <v>4980</v>
      </c>
    </row>
    <row r="1356" spans="2:65" s="1" customFormat="1" ht="24.2" customHeight="1">
      <c r="B1356" s="122"/>
      <c r="C1356" s="138" t="s">
        <v>4981</v>
      </c>
      <c r="D1356" s="138" t="s">
        <v>2422</v>
      </c>
      <c r="E1356" s="139" t="s">
        <v>4982</v>
      </c>
      <c r="F1356" s="140" t="s">
        <v>4983</v>
      </c>
      <c r="G1356" s="141" t="s">
        <v>133</v>
      </c>
      <c r="H1356" s="142">
        <v>10</v>
      </c>
      <c r="I1356" s="143">
        <v>1120</v>
      </c>
      <c r="J1356" s="143">
        <f t="shared" si="220"/>
        <v>11200</v>
      </c>
      <c r="K1356" s="140" t="s">
        <v>117</v>
      </c>
      <c r="L1356" s="144"/>
      <c r="M1356" s="145" t="s">
        <v>1</v>
      </c>
      <c r="N1356" s="146" t="s">
        <v>34</v>
      </c>
      <c r="O1356" s="131">
        <v>0</v>
      </c>
      <c r="P1356" s="131">
        <f t="shared" si="221"/>
        <v>0</v>
      </c>
      <c r="Q1356" s="131">
        <v>0</v>
      </c>
      <c r="R1356" s="131">
        <f t="shared" si="222"/>
        <v>0</v>
      </c>
      <c r="S1356" s="131">
        <v>0</v>
      </c>
      <c r="T1356" s="132">
        <f t="shared" si="223"/>
        <v>0</v>
      </c>
      <c r="AR1356" s="133" t="s">
        <v>623</v>
      </c>
      <c r="AT1356" s="133" t="s">
        <v>2422</v>
      </c>
      <c r="AU1356" s="133" t="s">
        <v>76</v>
      </c>
      <c r="AY1356" s="13" t="s">
        <v>112</v>
      </c>
      <c r="BE1356" s="134">
        <f t="shared" si="224"/>
        <v>11200</v>
      </c>
      <c r="BF1356" s="134">
        <f t="shared" si="225"/>
        <v>0</v>
      </c>
      <c r="BG1356" s="134">
        <f t="shared" si="226"/>
        <v>0</v>
      </c>
      <c r="BH1356" s="134">
        <f t="shared" si="227"/>
        <v>0</v>
      </c>
      <c r="BI1356" s="134">
        <f t="shared" si="228"/>
        <v>0</v>
      </c>
      <c r="BJ1356" s="13" t="s">
        <v>76</v>
      </c>
      <c r="BK1356" s="134">
        <f t="shared" si="229"/>
        <v>11200</v>
      </c>
      <c r="BL1356" s="13" t="s">
        <v>623</v>
      </c>
      <c r="BM1356" s="133" t="s">
        <v>4984</v>
      </c>
    </row>
    <row r="1357" spans="2:65" s="1" customFormat="1" ht="24.2" customHeight="1">
      <c r="B1357" s="122"/>
      <c r="C1357" s="138" t="s">
        <v>4985</v>
      </c>
      <c r="D1357" s="138" t="s">
        <v>2422</v>
      </c>
      <c r="E1357" s="139" t="s">
        <v>4986</v>
      </c>
      <c r="F1357" s="140" t="s">
        <v>4987</v>
      </c>
      <c r="G1357" s="141" t="s">
        <v>133</v>
      </c>
      <c r="H1357" s="142">
        <v>10</v>
      </c>
      <c r="I1357" s="143">
        <v>1580</v>
      </c>
      <c r="J1357" s="143">
        <f t="shared" si="220"/>
        <v>15800</v>
      </c>
      <c r="K1357" s="140" t="s">
        <v>117</v>
      </c>
      <c r="L1357" s="144"/>
      <c r="M1357" s="145" t="s">
        <v>1</v>
      </c>
      <c r="N1357" s="146" t="s">
        <v>34</v>
      </c>
      <c r="O1357" s="131">
        <v>0</v>
      </c>
      <c r="P1357" s="131">
        <f t="shared" si="221"/>
        <v>0</v>
      </c>
      <c r="Q1357" s="131">
        <v>0</v>
      </c>
      <c r="R1357" s="131">
        <f t="shared" si="222"/>
        <v>0</v>
      </c>
      <c r="S1357" s="131">
        <v>0</v>
      </c>
      <c r="T1357" s="132">
        <f t="shared" si="223"/>
        <v>0</v>
      </c>
      <c r="AR1357" s="133" t="s">
        <v>623</v>
      </c>
      <c r="AT1357" s="133" t="s">
        <v>2422</v>
      </c>
      <c r="AU1357" s="133" t="s">
        <v>76</v>
      </c>
      <c r="AY1357" s="13" t="s">
        <v>112</v>
      </c>
      <c r="BE1357" s="134">
        <f t="shared" si="224"/>
        <v>15800</v>
      </c>
      <c r="BF1357" s="134">
        <f t="shared" si="225"/>
        <v>0</v>
      </c>
      <c r="BG1357" s="134">
        <f t="shared" si="226"/>
        <v>0</v>
      </c>
      <c r="BH1357" s="134">
        <f t="shared" si="227"/>
        <v>0</v>
      </c>
      <c r="BI1357" s="134">
        <f t="shared" si="228"/>
        <v>0</v>
      </c>
      <c r="BJ1357" s="13" t="s">
        <v>76</v>
      </c>
      <c r="BK1357" s="134">
        <f t="shared" si="229"/>
        <v>15800</v>
      </c>
      <c r="BL1357" s="13" t="s">
        <v>623</v>
      </c>
      <c r="BM1357" s="133" t="s">
        <v>4988</v>
      </c>
    </row>
    <row r="1358" spans="2:65" s="1" customFormat="1" ht="37.9" customHeight="1">
      <c r="B1358" s="122"/>
      <c r="C1358" s="138" t="s">
        <v>4989</v>
      </c>
      <c r="D1358" s="138" t="s">
        <v>2422</v>
      </c>
      <c r="E1358" s="139" t="s">
        <v>4990</v>
      </c>
      <c r="F1358" s="140" t="s">
        <v>4991</v>
      </c>
      <c r="G1358" s="141" t="s">
        <v>133</v>
      </c>
      <c r="H1358" s="142">
        <v>10</v>
      </c>
      <c r="I1358" s="143">
        <v>6370</v>
      </c>
      <c r="J1358" s="143">
        <f t="shared" si="220"/>
        <v>63700</v>
      </c>
      <c r="K1358" s="140" t="s">
        <v>117</v>
      </c>
      <c r="L1358" s="144"/>
      <c r="M1358" s="145" t="s">
        <v>1</v>
      </c>
      <c r="N1358" s="146" t="s">
        <v>34</v>
      </c>
      <c r="O1358" s="131">
        <v>0</v>
      </c>
      <c r="P1358" s="131">
        <f t="shared" si="221"/>
        <v>0</v>
      </c>
      <c r="Q1358" s="131">
        <v>0</v>
      </c>
      <c r="R1358" s="131">
        <f t="shared" si="222"/>
        <v>0</v>
      </c>
      <c r="S1358" s="131">
        <v>0</v>
      </c>
      <c r="T1358" s="132">
        <f t="shared" si="223"/>
        <v>0</v>
      </c>
      <c r="AR1358" s="133" t="s">
        <v>623</v>
      </c>
      <c r="AT1358" s="133" t="s">
        <v>2422</v>
      </c>
      <c r="AU1358" s="133" t="s">
        <v>76</v>
      </c>
      <c r="AY1358" s="13" t="s">
        <v>112</v>
      </c>
      <c r="BE1358" s="134">
        <f t="shared" si="224"/>
        <v>63700</v>
      </c>
      <c r="BF1358" s="134">
        <f t="shared" si="225"/>
        <v>0</v>
      </c>
      <c r="BG1358" s="134">
        <f t="shared" si="226"/>
        <v>0</v>
      </c>
      <c r="BH1358" s="134">
        <f t="shared" si="227"/>
        <v>0</v>
      </c>
      <c r="BI1358" s="134">
        <f t="shared" si="228"/>
        <v>0</v>
      </c>
      <c r="BJ1358" s="13" t="s">
        <v>76</v>
      </c>
      <c r="BK1358" s="134">
        <f t="shared" si="229"/>
        <v>63700</v>
      </c>
      <c r="BL1358" s="13" t="s">
        <v>623</v>
      </c>
      <c r="BM1358" s="133" t="s">
        <v>4992</v>
      </c>
    </row>
    <row r="1359" spans="2:65" s="1" customFormat="1" ht="33" customHeight="1">
      <c r="B1359" s="122"/>
      <c r="C1359" s="138" t="s">
        <v>4993</v>
      </c>
      <c r="D1359" s="138" t="s">
        <v>2422</v>
      </c>
      <c r="E1359" s="139" t="s">
        <v>4994</v>
      </c>
      <c r="F1359" s="140" t="s">
        <v>4995</v>
      </c>
      <c r="G1359" s="141" t="s">
        <v>133</v>
      </c>
      <c r="H1359" s="142">
        <v>10</v>
      </c>
      <c r="I1359" s="143">
        <v>10600</v>
      </c>
      <c r="J1359" s="143">
        <f t="shared" si="220"/>
        <v>106000</v>
      </c>
      <c r="K1359" s="140" t="s">
        <v>117</v>
      </c>
      <c r="L1359" s="144"/>
      <c r="M1359" s="145" t="s">
        <v>1</v>
      </c>
      <c r="N1359" s="146" t="s">
        <v>34</v>
      </c>
      <c r="O1359" s="131">
        <v>0</v>
      </c>
      <c r="P1359" s="131">
        <f t="shared" si="221"/>
        <v>0</v>
      </c>
      <c r="Q1359" s="131">
        <v>0</v>
      </c>
      <c r="R1359" s="131">
        <f t="shared" si="222"/>
        <v>0</v>
      </c>
      <c r="S1359" s="131">
        <v>0</v>
      </c>
      <c r="T1359" s="132">
        <f t="shared" si="223"/>
        <v>0</v>
      </c>
      <c r="AR1359" s="133" t="s">
        <v>623</v>
      </c>
      <c r="AT1359" s="133" t="s">
        <v>2422</v>
      </c>
      <c r="AU1359" s="133" t="s">
        <v>76</v>
      </c>
      <c r="AY1359" s="13" t="s">
        <v>112</v>
      </c>
      <c r="BE1359" s="134">
        <f t="shared" si="224"/>
        <v>106000</v>
      </c>
      <c r="BF1359" s="134">
        <f t="shared" si="225"/>
        <v>0</v>
      </c>
      <c r="BG1359" s="134">
        <f t="shared" si="226"/>
        <v>0</v>
      </c>
      <c r="BH1359" s="134">
        <f t="shared" si="227"/>
        <v>0</v>
      </c>
      <c r="BI1359" s="134">
        <f t="shared" si="228"/>
        <v>0</v>
      </c>
      <c r="BJ1359" s="13" t="s">
        <v>76</v>
      </c>
      <c r="BK1359" s="134">
        <f t="shared" si="229"/>
        <v>106000</v>
      </c>
      <c r="BL1359" s="13" t="s">
        <v>623</v>
      </c>
      <c r="BM1359" s="133" t="s">
        <v>4996</v>
      </c>
    </row>
    <row r="1360" spans="2:65" s="1" customFormat="1" ht="33" customHeight="1">
      <c r="B1360" s="122"/>
      <c r="C1360" s="138" t="s">
        <v>4997</v>
      </c>
      <c r="D1360" s="138" t="s">
        <v>2422</v>
      </c>
      <c r="E1360" s="139" t="s">
        <v>4998</v>
      </c>
      <c r="F1360" s="140" t="s">
        <v>4999</v>
      </c>
      <c r="G1360" s="141" t="s">
        <v>133</v>
      </c>
      <c r="H1360" s="142">
        <v>10</v>
      </c>
      <c r="I1360" s="143">
        <v>294</v>
      </c>
      <c r="J1360" s="143">
        <f t="shared" si="220"/>
        <v>2940</v>
      </c>
      <c r="K1360" s="140" t="s">
        <v>117</v>
      </c>
      <c r="L1360" s="144"/>
      <c r="M1360" s="145" t="s">
        <v>1</v>
      </c>
      <c r="N1360" s="146" t="s">
        <v>34</v>
      </c>
      <c r="O1360" s="131">
        <v>0</v>
      </c>
      <c r="P1360" s="131">
        <f t="shared" si="221"/>
        <v>0</v>
      </c>
      <c r="Q1360" s="131">
        <v>0</v>
      </c>
      <c r="R1360" s="131">
        <f t="shared" si="222"/>
        <v>0</v>
      </c>
      <c r="S1360" s="131">
        <v>0</v>
      </c>
      <c r="T1360" s="132">
        <f t="shared" si="223"/>
        <v>0</v>
      </c>
      <c r="AR1360" s="133" t="s">
        <v>623</v>
      </c>
      <c r="AT1360" s="133" t="s">
        <v>2422</v>
      </c>
      <c r="AU1360" s="133" t="s">
        <v>76</v>
      </c>
      <c r="AY1360" s="13" t="s">
        <v>112</v>
      </c>
      <c r="BE1360" s="134">
        <f t="shared" si="224"/>
        <v>2940</v>
      </c>
      <c r="BF1360" s="134">
        <f t="shared" si="225"/>
        <v>0</v>
      </c>
      <c r="BG1360" s="134">
        <f t="shared" si="226"/>
        <v>0</v>
      </c>
      <c r="BH1360" s="134">
        <f t="shared" si="227"/>
        <v>0</v>
      </c>
      <c r="BI1360" s="134">
        <f t="shared" si="228"/>
        <v>0</v>
      </c>
      <c r="BJ1360" s="13" t="s">
        <v>76</v>
      </c>
      <c r="BK1360" s="134">
        <f t="shared" si="229"/>
        <v>2940</v>
      </c>
      <c r="BL1360" s="13" t="s">
        <v>623</v>
      </c>
      <c r="BM1360" s="133" t="s">
        <v>5000</v>
      </c>
    </row>
    <row r="1361" spans="2:65" s="1" customFormat="1" ht="37.9" customHeight="1">
      <c r="B1361" s="122"/>
      <c r="C1361" s="138" t="s">
        <v>5001</v>
      </c>
      <c r="D1361" s="138" t="s">
        <v>2422</v>
      </c>
      <c r="E1361" s="139" t="s">
        <v>5002</v>
      </c>
      <c r="F1361" s="140" t="s">
        <v>5003</v>
      </c>
      <c r="G1361" s="141" t="s">
        <v>133</v>
      </c>
      <c r="H1361" s="142">
        <v>10</v>
      </c>
      <c r="I1361" s="143">
        <v>1980</v>
      </c>
      <c r="J1361" s="143">
        <f t="shared" si="220"/>
        <v>19800</v>
      </c>
      <c r="K1361" s="140" t="s">
        <v>117</v>
      </c>
      <c r="L1361" s="144"/>
      <c r="M1361" s="145" t="s">
        <v>1</v>
      </c>
      <c r="N1361" s="146" t="s">
        <v>34</v>
      </c>
      <c r="O1361" s="131">
        <v>0</v>
      </c>
      <c r="P1361" s="131">
        <f t="shared" si="221"/>
        <v>0</v>
      </c>
      <c r="Q1361" s="131">
        <v>0</v>
      </c>
      <c r="R1361" s="131">
        <f t="shared" si="222"/>
        <v>0</v>
      </c>
      <c r="S1361" s="131">
        <v>0</v>
      </c>
      <c r="T1361" s="132">
        <f t="shared" si="223"/>
        <v>0</v>
      </c>
      <c r="AR1361" s="133" t="s">
        <v>623</v>
      </c>
      <c r="AT1361" s="133" t="s">
        <v>2422</v>
      </c>
      <c r="AU1361" s="133" t="s">
        <v>76</v>
      </c>
      <c r="AY1361" s="13" t="s">
        <v>112</v>
      </c>
      <c r="BE1361" s="134">
        <f t="shared" si="224"/>
        <v>19800</v>
      </c>
      <c r="BF1361" s="134">
        <f t="shared" si="225"/>
        <v>0</v>
      </c>
      <c r="BG1361" s="134">
        <f t="shared" si="226"/>
        <v>0</v>
      </c>
      <c r="BH1361" s="134">
        <f t="shared" si="227"/>
        <v>0</v>
      </c>
      <c r="BI1361" s="134">
        <f t="shared" si="228"/>
        <v>0</v>
      </c>
      <c r="BJ1361" s="13" t="s">
        <v>76</v>
      </c>
      <c r="BK1361" s="134">
        <f t="shared" si="229"/>
        <v>19800</v>
      </c>
      <c r="BL1361" s="13" t="s">
        <v>623</v>
      </c>
      <c r="BM1361" s="133" t="s">
        <v>5004</v>
      </c>
    </row>
    <row r="1362" spans="2:65" s="1" customFormat="1" ht="33" customHeight="1">
      <c r="B1362" s="122"/>
      <c r="C1362" s="138" t="s">
        <v>5005</v>
      </c>
      <c r="D1362" s="138" t="s">
        <v>2422</v>
      </c>
      <c r="E1362" s="139" t="s">
        <v>5006</v>
      </c>
      <c r="F1362" s="140" t="s">
        <v>5007</v>
      </c>
      <c r="G1362" s="141" t="s">
        <v>133</v>
      </c>
      <c r="H1362" s="142">
        <v>10</v>
      </c>
      <c r="I1362" s="143">
        <v>502</v>
      </c>
      <c r="J1362" s="143">
        <f t="shared" si="220"/>
        <v>5020</v>
      </c>
      <c r="K1362" s="140" t="s">
        <v>117</v>
      </c>
      <c r="L1362" s="144"/>
      <c r="M1362" s="145" t="s">
        <v>1</v>
      </c>
      <c r="N1362" s="146" t="s">
        <v>34</v>
      </c>
      <c r="O1362" s="131">
        <v>0</v>
      </c>
      <c r="P1362" s="131">
        <f t="shared" si="221"/>
        <v>0</v>
      </c>
      <c r="Q1362" s="131">
        <v>0</v>
      </c>
      <c r="R1362" s="131">
        <f t="shared" si="222"/>
        <v>0</v>
      </c>
      <c r="S1362" s="131">
        <v>0</v>
      </c>
      <c r="T1362" s="132">
        <f t="shared" si="223"/>
        <v>0</v>
      </c>
      <c r="AR1362" s="133" t="s">
        <v>623</v>
      </c>
      <c r="AT1362" s="133" t="s">
        <v>2422</v>
      </c>
      <c r="AU1362" s="133" t="s">
        <v>76</v>
      </c>
      <c r="AY1362" s="13" t="s">
        <v>112</v>
      </c>
      <c r="BE1362" s="134">
        <f t="shared" si="224"/>
        <v>5020</v>
      </c>
      <c r="BF1362" s="134">
        <f t="shared" si="225"/>
        <v>0</v>
      </c>
      <c r="BG1362" s="134">
        <f t="shared" si="226"/>
        <v>0</v>
      </c>
      <c r="BH1362" s="134">
        <f t="shared" si="227"/>
        <v>0</v>
      </c>
      <c r="BI1362" s="134">
        <f t="shared" si="228"/>
        <v>0</v>
      </c>
      <c r="BJ1362" s="13" t="s">
        <v>76</v>
      </c>
      <c r="BK1362" s="134">
        <f t="shared" si="229"/>
        <v>5020</v>
      </c>
      <c r="BL1362" s="13" t="s">
        <v>623</v>
      </c>
      <c r="BM1362" s="133" t="s">
        <v>5008</v>
      </c>
    </row>
    <row r="1363" spans="2:65" s="1" customFormat="1" ht="33" customHeight="1">
      <c r="B1363" s="122"/>
      <c r="C1363" s="138" t="s">
        <v>5009</v>
      </c>
      <c r="D1363" s="138" t="s">
        <v>2422</v>
      </c>
      <c r="E1363" s="139" t="s">
        <v>5010</v>
      </c>
      <c r="F1363" s="140" t="s">
        <v>5011</v>
      </c>
      <c r="G1363" s="141" t="s">
        <v>133</v>
      </c>
      <c r="H1363" s="142">
        <v>10</v>
      </c>
      <c r="I1363" s="143">
        <v>1820</v>
      </c>
      <c r="J1363" s="143">
        <f t="shared" si="220"/>
        <v>18200</v>
      </c>
      <c r="K1363" s="140" t="s">
        <v>117</v>
      </c>
      <c r="L1363" s="144"/>
      <c r="M1363" s="145" t="s">
        <v>1</v>
      </c>
      <c r="N1363" s="146" t="s">
        <v>34</v>
      </c>
      <c r="O1363" s="131">
        <v>0</v>
      </c>
      <c r="P1363" s="131">
        <f t="shared" si="221"/>
        <v>0</v>
      </c>
      <c r="Q1363" s="131">
        <v>0</v>
      </c>
      <c r="R1363" s="131">
        <f t="shared" si="222"/>
        <v>0</v>
      </c>
      <c r="S1363" s="131">
        <v>0</v>
      </c>
      <c r="T1363" s="132">
        <f t="shared" si="223"/>
        <v>0</v>
      </c>
      <c r="AR1363" s="133" t="s">
        <v>623</v>
      </c>
      <c r="AT1363" s="133" t="s">
        <v>2422</v>
      </c>
      <c r="AU1363" s="133" t="s">
        <v>76</v>
      </c>
      <c r="AY1363" s="13" t="s">
        <v>112</v>
      </c>
      <c r="BE1363" s="134">
        <f t="shared" si="224"/>
        <v>18200</v>
      </c>
      <c r="BF1363" s="134">
        <f t="shared" si="225"/>
        <v>0</v>
      </c>
      <c r="BG1363" s="134">
        <f t="shared" si="226"/>
        <v>0</v>
      </c>
      <c r="BH1363" s="134">
        <f t="shared" si="227"/>
        <v>0</v>
      </c>
      <c r="BI1363" s="134">
        <f t="shared" si="228"/>
        <v>0</v>
      </c>
      <c r="BJ1363" s="13" t="s">
        <v>76</v>
      </c>
      <c r="BK1363" s="134">
        <f t="shared" si="229"/>
        <v>18200</v>
      </c>
      <c r="BL1363" s="13" t="s">
        <v>623</v>
      </c>
      <c r="BM1363" s="133" t="s">
        <v>5012</v>
      </c>
    </row>
    <row r="1364" spans="2:65" s="1" customFormat="1" ht="33" customHeight="1">
      <c r="B1364" s="122"/>
      <c r="C1364" s="138" t="s">
        <v>5013</v>
      </c>
      <c r="D1364" s="138" t="s">
        <v>2422</v>
      </c>
      <c r="E1364" s="139" t="s">
        <v>5014</v>
      </c>
      <c r="F1364" s="140" t="s">
        <v>5015</v>
      </c>
      <c r="G1364" s="141" t="s">
        <v>133</v>
      </c>
      <c r="H1364" s="142">
        <v>10</v>
      </c>
      <c r="I1364" s="143">
        <v>4100</v>
      </c>
      <c r="J1364" s="143">
        <f t="shared" si="220"/>
        <v>41000</v>
      </c>
      <c r="K1364" s="140" t="s">
        <v>117</v>
      </c>
      <c r="L1364" s="144"/>
      <c r="M1364" s="145" t="s">
        <v>1</v>
      </c>
      <c r="N1364" s="146" t="s">
        <v>34</v>
      </c>
      <c r="O1364" s="131">
        <v>0</v>
      </c>
      <c r="P1364" s="131">
        <f t="shared" si="221"/>
        <v>0</v>
      </c>
      <c r="Q1364" s="131">
        <v>0</v>
      </c>
      <c r="R1364" s="131">
        <f t="shared" si="222"/>
        <v>0</v>
      </c>
      <c r="S1364" s="131">
        <v>0</v>
      </c>
      <c r="T1364" s="132">
        <f t="shared" si="223"/>
        <v>0</v>
      </c>
      <c r="AR1364" s="133" t="s">
        <v>623</v>
      </c>
      <c r="AT1364" s="133" t="s">
        <v>2422</v>
      </c>
      <c r="AU1364" s="133" t="s">
        <v>76</v>
      </c>
      <c r="AY1364" s="13" t="s">
        <v>112</v>
      </c>
      <c r="BE1364" s="134">
        <f t="shared" si="224"/>
        <v>41000</v>
      </c>
      <c r="BF1364" s="134">
        <f t="shared" si="225"/>
        <v>0</v>
      </c>
      <c r="BG1364" s="134">
        <f t="shared" si="226"/>
        <v>0</v>
      </c>
      <c r="BH1364" s="134">
        <f t="shared" si="227"/>
        <v>0</v>
      </c>
      <c r="BI1364" s="134">
        <f t="shared" si="228"/>
        <v>0</v>
      </c>
      <c r="BJ1364" s="13" t="s">
        <v>76</v>
      </c>
      <c r="BK1364" s="134">
        <f t="shared" si="229"/>
        <v>41000</v>
      </c>
      <c r="BL1364" s="13" t="s">
        <v>623</v>
      </c>
      <c r="BM1364" s="133" t="s">
        <v>5016</v>
      </c>
    </row>
    <row r="1365" spans="2:65" s="1" customFormat="1" ht="33" customHeight="1">
      <c r="B1365" s="122"/>
      <c r="C1365" s="138" t="s">
        <v>5017</v>
      </c>
      <c r="D1365" s="138" t="s">
        <v>2422</v>
      </c>
      <c r="E1365" s="139" t="s">
        <v>5018</v>
      </c>
      <c r="F1365" s="140" t="s">
        <v>5019</v>
      </c>
      <c r="G1365" s="141" t="s">
        <v>133</v>
      </c>
      <c r="H1365" s="142">
        <v>10</v>
      </c>
      <c r="I1365" s="143">
        <v>9790</v>
      </c>
      <c r="J1365" s="143">
        <f t="shared" si="220"/>
        <v>97900</v>
      </c>
      <c r="K1365" s="140" t="s">
        <v>117</v>
      </c>
      <c r="L1365" s="144"/>
      <c r="M1365" s="145" t="s">
        <v>1</v>
      </c>
      <c r="N1365" s="146" t="s">
        <v>34</v>
      </c>
      <c r="O1365" s="131">
        <v>0</v>
      </c>
      <c r="P1365" s="131">
        <f t="shared" si="221"/>
        <v>0</v>
      </c>
      <c r="Q1365" s="131">
        <v>0</v>
      </c>
      <c r="R1365" s="131">
        <f t="shared" si="222"/>
        <v>0</v>
      </c>
      <c r="S1365" s="131">
        <v>0</v>
      </c>
      <c r="T1365" s="132">
        <f t="shared" si="223"/>
        <v>0</v>
      </c>
      <c r="AR1365" s="133" t="s">
        <v>623</v>
      </c>
      <c r="AT1365" s="133" t="s">
        <v>2422</v>
      </c>
      <c r="AU1365" s="133" t="s">
        <v>76</v>
      </c>
      <c r="AY1365" s="13" t="s">
        <v>112</v>
      </c>
      <c r="BE1365" s="134">
        <f t="shared" si="224"/>
        <v>97900</v>
      </c>
      <c r="BF1365" s="134">
        <f t="shared" si="225"/>
        <v>0</v>
      </c>
      <c r="BG1365" s="134">
        <f t="shared" si="226"/>
        <v>0</v>
      </c>
      <c r="BH1365" s="134">
        <f t="shared" si="227"/>
        <v>0</v>
      </c>
      <c r="BI1365" s="134">
        <f t="shared" si="228"/>
        <v>0</v>
      </c>
      <c r="BJ1365" s="13" t="s">
        <v>76</v>
      </c>
      <c r="BK1365" s="134">
        <f t="shared" si="229"/>
        <v>97900</v>
      </c>
      <c r="BL1365" s="13" t="s">
        <v>623</v>
      </c>
      <c r="BM1365" s="133" t="s">
        <v>5020</v>
      </c>
    </row>
    <row r="1366" spans="2:65" s="1" customFormat="1" ht="33" customHeight="1">
      <c r="B1366" s="122"/>
      <c r="C1366" s="138" t="s">
        <v>5021</v>
      </c>
      <c r="D1366" s="138" t="s">
        <v>2422</v>
      </c>
      <c r="E1366" s="139" t="s">
        <v>5022</v>
      </c>
      <c r="F1366" s="140" t="s">
        <v>5023</v>
      </c>
      <c r="G1366" s="141" t="s">
        <v>133</v>
      </c>
      <c r="H1366" s="142">
        <v>10</v>
      </c>
      <c r="I1366" s="143">
        <v>632</v>
      </c>
      <c r="J1366" s="143">
        <f t="shared" si="220"/>
        <v>6320</v>
      </c>
      <c r="K1366" s="140" t="s">
        <v>117</v>
      </c>
      <c r="L1366" s="144"/>
      <c r="M1366" s="145" t="s">
        <v>1</v>
      </c>
      <c r="N1366" s="146" t="s">
        <v>34</v>
      </c>
      <c r="O1366" s="131">
        <v>0</v>
      </c>
      <c r="P1366" s="131">
        <f t="shared" si="221"/>
        <v>0</v>
      </c>
      <c r="Q1366" s="131">
        <v>0</v>
      </c>
      <c r="R1366" s="131">
        <f t="shared" si="222"/>
        <v>0</v>
      </c>
      <c r="S1366" s="131">
        <v>0</v>
      </c>
      <c r="T1366" s="132">
        <f t="shared" si="223"/>
        <v>0</v>
      </c>
      <c r="AR1366" s="133" t="s">
        <v>623</v>
      </c>
      <c r="AT1366" s="133" t="s">
        <v>2422</v>
      </c>
      <c r="AU1366" s="133" t="s">
        <v>76</v>
      </c>
      <c r="AY1366" s="13" t="s">
        <v>112</v>
      </c>
      <c r="BE1366" s="134">
        <f t="shared" si="224"/>
        <v>6320</v>
      </c>
      <c r="BF1366" s="134">
        <f t="shared" si="225"/>
        <v>0</v>
      </c>
      <c r="BG1366" s="134">
        <f t="shared" si="226"/>
        <v>0</v>
      </c>
      <c r="BH1366" s="134">
        <f t="shared" si="227"/>
        <v>0</v>
      </c>
      <c r="BI1366" s="134">
        <f t="shared" si="228"/>
        <v>0</v>
      </c>
      <c r="BJ1366" s="13" t="s">
        <v>76</v>
      </c>
      <c r="BK1366" s="134">
        <f t="shared" si="229"/>
        <v>6320</v>
      </c>
      <c r="BL1366" s="13" t="s">
        <v>623</v>
      </c>
      <c r="BM1366" s="133" t="s">
        <v>5024</v>
      </c>
    </row>
    <row r="1367" spans="2:65" s="1" customFormat="1" ht="37.9" customHeight="1">
      <c r="B1367" s="122"/>
      <c r="C1367" s="138" t="s">
        <v>5025</v>
      </c>
      <c r="D1367" s="138" t="s">
        <v>2422</v>
      </c>
      <c r="E1367" s="139" t="s">
        <v>5026</v>
      </c>
      <c r="F1367" s="140" t="s">
        <v>5027</v>
      </c>
      <c r="G1367" s="141" t="s">
        <v>116</v>
      </c>
      <c r="H1367" s="142">
        <v>80</v>
      </c>
      <c r="I1367" s="143">
        <v>431</v>
      </c>
      <c r="J1367" s="143">
        <f t="shared" si="220"/>
        <v>34480</v>
      </c>
      <c r="K1367" s="140" t="s">
        <v>117</v>
      </c>
      <c r="L1367" s="144"/>
      <c r="M1367" s="145" t="s">
        <v>1</v>
      </c>
      <c r="N1367" s="146" t="s">
        <v>34</v>
      </c>
      <c r="O1367" s="131">
        <v>0</v>
      </c>
      <c r="P1367" s="131">
        <f t="shared" si="221"/>
        <v>0</v>
      </c>
      <c r="Q1367" s="131">
        <v>0</v>
      </c>
      <c r="R1367" s="131">
        <f t="shared" si="222"/>
        <v>0</v>
      </c>
      <c r="S1367" s="131">
        <v>0</v>
      </c>
      <c r="T1367" s="132">
        <f t="shared" si="223"/>
        <v>0</v>
      </c>
      <c r="AR1367" s="133" t="s">
        <v>623</v>
      </c>
      <c r="AT1367" s="133" t="s">
        <v>2422</v>
      </c>
      <c r="AU1367" s="133" t="s">
        <v>76</v>
      </c>
      <c r="AY1367" s="13" t="s">
        <v>112</v>
      </c>
      <c r="BE1367" s="134">
        <f t="shared" si="224"/>
        <v>34480</v>
      </c>
      <c r="BF1367" s="134">
        <f t="shared" si="225"/>
        <v>0</v>
      </c>
      <c r="BG1367" s="134">
        <f t="shared" si="226"/>
        <v>0</v>
      </c>
      <c r="BH1367" s="134">
        <f t="shared" si="227"/>
        <v>0</v>
      </c>
      <c r="BI1367" s="134">
        <f t="shared" si="228"/>
        <v>0</v>
      </c>
      <c r="BJ1367" s="13" t="s">
        <v>76</v>
      </c>
      <c r="BK1367" s="134">
        <f t="shared" si="229"/>
        <v>34480</v>
      </c>
      <c r="BL1367" s="13" t="s">
        <v>623</v>
      </c>
      <c r="BM1367" s="133" t="s">
        <v>5028</v>
      </c>
    </row>
    <row r="1368" spans="2:65" s="1" customFormat="1" ht="24.2" customHeight="1">
      <c r="B1368" s="122"/>
      <c r="C1368" s="138" t="s">
        <v>5029</v>
      </c>
      <c r="D1368" s="138" t="s">
        <v>2422</v>
      </c>
      <c r="E1368" s="139" t="s">
        <v>5030</v>
      </c>
      <c r="F1368" s="140" t="s">
        <v>5031</v>
      </c>
      <c r="G1368" s="141" t="s">
        <v>116</v>
      </c>
      <c r="H1368" s="142">
        <v>80</v>
      </c>
      <c r="I1368" s="143">
        <v>447</v>
      </c>
      <c r="J1368" s="143">
        <f t="shared" si="220"/>
        <v>35760</v>
      </c>
      <c r="K1368" s="140" t="s">
        <v>117</v>
      </c>
      <c r="L1368" s="144"/>
      <c r="M1368" s="145" t="s">
        <v>1</v>
      </c>
      <c r="N1368" s="146" t="s">
        <v>34</v>
      </c>
      <c r="O1368" s="131">
        <v>0</v>
      </c>
      <c r="P1368" s="131">
        <f t="shared" si="221"/>
        <v>0</v>
      </c>
      <c r="Q1368" s="131">
        <v>0</v>
      </c>
      <c r="R1368" s="131">
        <f t="shared" si="222"/>
        <v>0</v>
      </c>
      <c r="S1368" s="131">
        <v>0</v>
      </c>
      <c r="T1368" s="132">
        <f t="shared" si="223"/>
        <v>0</v>
      </c>
      <c r="AR1368" s="133" t="s">
        <v>623</v>
      </c>
      <c r="AT1368" s="133" t="s">
        <v>2422</v>
      </c>
      <c r="AU1368" s="133" t="s">
        <v>76</v>
      </c>
      <c r="AY1368" s="13" t="s">
        <v>112</v>
      </c>
      <c r="BE1368" s="134">
        <f t="shared" si="224"/>
        <v>35760</v>
      </c>
      <c r="BF1368" s="134">
        <f t="shared" si="225"/>
        <v>0</v>
      </c>
      <c r="BG1368" s="134">
        <f t="shared" si="226"/>
        <v>0</v>
      </c>
      <c r="BH1368" s="134">
        <f t="shared" si="227"/>
        <v>0</v>
      </c>
      <c r="BI1368" s="134">
        <f t="shared" si="228"/>
        <v>0</v>
      </c>
      <c r="BJ1368" s="13" t="s">
        <v>76</v>
      </c>
      <c r="BK1368" s="134">
        <f t="shared" si="229"/>
        <v>35760</v>
      </c>
      <c r="BL1368" s="13" t="s">
        <v>623</v>
      </c>
      <c r="BM1368" s="133" t="s">
        <v>5032</v>
      </c>
    </row>
    <row r="1369" spans="2:65" s="1" customFormat="1" ht="37.9" customHeight="1">
      <c r="B1369" s="122"/>
      <c r="C1369" s="138" t="s">
        <v>5033</v>
      </c>
      <c r="D1369" s="138" t="s">
        <v>2422</v>
      </c>
      <c r="E1369" s="139" t="s">
        <v>5034</v>
      </c>
      <c r="F1369" s="140" t="s">
        <v>5035</v>
      </c>
      <c r="G1369" s="141" t="s">
        <v>133</v>
      </c>
      <c r="H1369" s="142">
        <v>10</v>
      </c>
      <c r="I1369" s="143">
        <v>174</v>
      </c>
      <c r="J1369" s="143">
        <f t="shared" si="220"/>
        <v>1740</v>
      </c>
      <c r="K1369" s="140" t="s">
        <v>117</v>
      </c>
      <c r="L1369" s="144"/>
      <c r="M1369" s="145" t="s">
        <v>1</v>
      </c>
      <c r="N1369" s="146" t="s">
        <v>34</v>
      </c>
      <c r="O1369" s="131">
        <v>0</v>
      </c>
      <c r="P1369" s="131">
        <f t="shared" si="221"/>
        <v>0</v>
      </c>
      <c r="Q1369" s="131">
        <v>0</v>
      </c>
      <c r="R1369" s="131">
        <f t="shared" si="222"/>
        <v>0</v>
      </c>
      <c r="S1369" s="131">
        <v>0</v>
      </c>
      <c r="T1369" s="132">
        <f t="shared" si="223"/>
        <v>0</v>
      </c>
      <c r="AR1369" s="133" t="s">
        <v>623</v>
      </c>
      <c r="AT1369" s="133" t="s">
        <v>2422</v>
      </c>
      <c r="AU1369" s="133" t="s">
        <v>76</v>
      </c>
      <c r="AY1369" s="13" t="s">
        <v>112</v>
      </c>
      <c r="BE1369" s="134">
        <f t="shared" si="224"/>
        <v>1740</v>
      </c>
      <c r="BF1369" s="134">
        <f t="shared" si="225"/>
        <v>0</v>
      </c>
      <c r="BG1369" s="134">
        <f t="shared" si="226"/>
        <v>0</v>
      </c>
      <c r="BH1369" s="134">
        <f t="shared" si="227"/>
        <v>0</v>
      </c>
      <c r="BI1369" s="134">
        <f t="shared" si="228"/>
        <v>0</v>
      </c>
      <c r="BJ1369" s="13" t="s">
        <v>76</v>
      </c>
      <c r="BK1369" s="134">
        <f t="shared" si="229"/>
        <v>1740</v>
      </c>
      <c r="BL1369" s="13" t="s">
        <v>623</v>
      </c>
      <c r="BM1369" s="133" t="s">
        <v>5036</v>
      </c>
    </row>
    <row r="1370" spans="2:65" s="1" customFormat="1" ht="37.9" customHeight="1">
      <c r="B1370" s="122"/>
      <c r="C1370" s="138" t="s">
        <v>5037</v>
      </c>
      <c r="D1370" s="138" t="s">
        <v>2422</v>
      </c>
      <c r="E1370" s="139" t="s">
        <v>5038</v>
      </c>
      <c r="F1370" s="140" t="s">
        <v>5039</v>
      </c>
      <c r="G1370" s="141" t="s">
        <v>133</v>
      </c>
      <c r="H1370" s="142">
        <v>2</v>
      </c>
      <c r="I1370" s="143">
        <v>512</v>
      </c>
      <c r="J1370" s="143">
        <f t="shared" si="220"/>
        <v>1024</v>
      </c>
      <c r="K1370" s="140" t="s">
        <v>117</v>
      </c>
      <c r="L1370" s="144"/>
      <c r="M1370" s="145" t="s">
        <v>1</v>
      </c>
      <c r="N1370" s="146" t="s">
        <v>34</v>
      </c>
      <c r="O1370" s="131">
        <v>0</v>
      </c>
      <c r="P1370" s="131">
        <f t="shared" si="221"/>
        <v>0</v>
      </c>
      <c r="Q1370" s="131">
        <v>0</v>
      </c>
      <c r="R1370" s="131">
        <f t="shared" si="222"/>
        <v>0</v>
      </c>
      <c r="S1370" s="131">
        <v>0</v>
      </c>
      <c r="T1370" s="132">
        <f t="shared" si="223"/>
        <v>0</v>
      </c>
      <c r="AR1370" s="133" t="s">
        <v>623</v>
      </c>
      <c r="AT1370" s="133" t="s">
        <v>2422</v>
      </c>
      <c r="AU1370" s="133" t="s">
        <v>76</v>
      </c>
      <c r="AY1370" s="13" t="s">
        <v>112</v>
      </c>
      <c r="BE1370" s="134">
        <f t="shared" si="224"/>
        <v>1024</v>
      </c>
      <c r="BF1370" s="134">
        <f t="shared" si="225"/>
        <v>0</v>
      </c>
      <c r="BG1370" s="134">
        <f t="shared" si="226"/>
        <v>0</v>
      </c>
      <c r="BH1370" s="134">
        <f t="shared" si="227"/>
        <v>0</v>
      </c>
      <c r="BI1370" s="134">
        <f t="shared" si="228"/>
        <v>0</v>
      </c>
      <c r="BJ1370" s="13" t="s">
        <v>76</v>
      </c>
      <c r="BK1370" s="134">
        <f t="shared" si="229"/>
        <v>1024</v>
      </c>
      <c r="BL1370" s="13" t="s">
        <v>623</v>
      </c>
      <c r="BM1370" s="133" t="s">
        <v>5040</v>
      </c>
    </row>
    <row r="1371" spans="2:65" s="1" customFormat="1" ht="24.2" customHeight="1">
      <c r="B1371" s="122"/>
      <c r="C1371" s="138" t="s">
        <v>5041</v>
      </c>
      <c r="D1371" s="138" t="s">
        <v>2422</v>
      </c>
      <c r="E1371" s="139" t="s">
        <v>5042</v>
      </c>
      <c r="F1371" s="140" t="s">
        <v>5043</v>
      </c>
      <c r="G1371" s="141" t="s">
        <v>116</v>
      </c>
      <c r="H1371" s="142">
        <v>50</v>
      </c>
      <c r="I1371" s="143">
        <v>164</v>
      </c>
      <c r="J1371" s="143">
        <f t="shared" si="220"/>
        <v>8200</v>
      </c>
      <c r="K1371" s="140" t="s">
        <v>117</v>
      </c>
      <c r="L1371" s="144"/>
      <c r="M1371" s="145" t="s">
        <v>1</v>
      </c>
      <c r="N1371" s="146" t="s">
        <v>34</v>
      </c>
      <c r="O1371" s="131">
        <v>0</v>
      </c>
      <c r="P1371" s="131">
        <f t="shared" si="221"/>
        <v>0</v>
      </c>
      <c r="Q1371" s="131">
        <v>0</v>
      </c>
      <c r="R1371" s="131">
        <f t="shared" si="222"/>
        <v>0</v>
      </c>
      <c r="S1371" s="131">
        <v>0</v>
      </c>
      <c r="T1371" s="132">
        <f t="shared" si="223"/>
        <v>0</v>
      </c>
      <c r="AR1371" s="133" t="s">
        <v>623</v>
      </c>
      <c r="AT1371" s="133" t="s">
        <v>2422</v>
      </c>
      <c r="AU1371" s="133" t="s">
        <v>76</v>
      </c>
      <c r="AY1371" s="13" t="s">
        <v>112</v>
      </c>
      <c r="BE1371" s="134">
        <f t="shared" si="224"/>
        <v>8200</v>
      </c>
      <c r="BF1371" s="134">
        <f t="shared" si="225"/>
        <v>0</v>
      </c>
      <c r="BG1371" s="134">
        <f t="shared" si="226"/>
        <v>0</v>
      </c>
      <c r="BH1371" s="134">
        <f t="shared" si="227"/>
        <v>0</v>
      </c>
      <c r="BI1371" s="134">
        <f t="shared" si="228"/>
        <v>0</v>
      </c>
      <c r="BJ1371" s="13" t="s">
        <v>76</v>
      </c>
      <c r="BK1371" s="134">
        <f t="shared" si="229"/>
        <v>8200</v>
      </c>
      <c r="BL1371" s="13" t="s">
        <v>623</v>
      </c>
      <c r="BM1371" s="133" t="s">
        <v>5044</v>
      </c>
    </row>
    <row r="1372" spans="2:65" s="1" customFormat="1" ht="24.2" customHeight="1">
      <c r="B1372" s="122"/>
      <c r="C1372" s="138" t="s">
        <v>5045</v>
      </c>
      <c r="D1372" s="138" t="s">
        <v>2422</v>
      </c>
      <c r="E1372" s="139" t="s">
        <v>5046</v>
      </c>
      <c r="F1372" s="140" t="s">
        <v>5047</v>
      </c>
      <c r="G1372" s="141" t="s">
        <v>133</v>
      </c>
      <c r="H1372" s="142">
        <v>2</v>
      </c>
      <c r="I1372" s="143">
        <v>1380</v>
      </c>
      <c r="J1372" s="143">
        <f t="shared" si="220"/>
        <v>2760</v>
      </c>
      <c r="K1372" s="140" t="s">
        <v>117</v>
      </c>
      <c r="L1372" s="144"/>
      <c r="M1372" s="145" t="s">
        <v>1</v>
      </c>
      <c r="N1372" s="146" t="s">
        <v>34</v>
      </c>
      <c r="O1372" s="131">
        <v>0</v>
      </c>
      <c r="P1372" s="131">
        <f t="shared" si="221"/>
        <v>0</v>
      </c>
      <c r="Q1372" s="131">
        <v>0</v>
      </c>
      <c r="R1372" s="131">
        <f t="shared" si="222"/>
        <v>0</v>
      </c>
      <c r="S1372" s="131">
        <v>0</v>
      </c>
      <c r="T1372" s="132">
        <f t="shared" si="223"/>
        <v>0</v>
      </c>
      <c r="AR1372" s="133" t="s">
        <v>623</v>
      </c>
      <c r="AT1372" s="133" t="s">
        <v>2422</v>
      </c>
      <c r="AU1372" s="133" t="s">
        <v>76</v>
      </c>
      <c r="AY1372" s="13" t="s">
        <v>112</v>
      </c>
      <c r="BE1372" s="134">
        <f t="shared" si="224"/>
        <v>2760</v>
      </c>
      <c r="BF1372" s="134">
        <f t="shared" si="225"/>
        <v>0</v>
      </c>
      <c r="BG1372" s="134">
        <f t="shared" si="226"/>
        <v>0</v>
      </c>
      <c r="BH1372" s="134">
        <f t="shared" si="227"/>
        <v>0</v>
      </c>
      <c r="BI1372" s="134">
        <f t="shared" si="228"/>
        <v>0</v>
      </c>
      <c r="BJ1372" s="13" t="s">
        <v>76</v>
      </c>
      <c r="BK1372" s="134">
        <f t="shared" si="229"/>
        <v>2760</v>
      </c>
      <c r="BL1372" s="13" t="s">
        <v>623</v>
      </c>
      <c r="BM1372" s="133" t="s">
        <v>5048</v>
      </c>
    </row>
    <row r="1373" spans="2:65" s="1" customFormat="1" ht="24.2" customHeight="1">
      <c r="B1373" s="122"/>
      <c r="C1373" s="138" t="s">
        <v>5049</v>
      </c>
      <c r="D1373" s="138" t="s">
        <v>2422</v>
      </c>
      <c r="E1373" s="139" t="s">
        <v>5050</v>
      </c>
      <c r="F1373" s="140" t="s">
        <v>5051</v>
      </c>
      <c r="G1373" s="141" t="s">
        <v>133</v>
      </c>
      <c r="H1373" s="142">
        <v>2</v>
      </c>
      <c r="I1373" s="143">
        <v>3360</v>
      </c>
      <c r="J1373" s="143">
        <f t="shared" si="220"/>
        <v>6720</v>
      </c>
      <c r="K1373" s="140" t="s">
        <v>117</v>
      </c>
      <c r="L1373" s="144"/>
      <c r="M1373" s="145" t="s">
        <v>1</v>
      </c>
      <c r="N1373" s="146" t="s">
        <v>34</v>
      </c>
      <c r="O1373" s="131">
        <v>0</v>
      </c>
      <c r="P1373" s="131">
        <f t="shared" si="221"/>
        <v>0</v>
      </c>
      <c r="Q1373" s="131">
        <v>0</v>
      </c>
      <c r="R1373" s="131">
        <f t="shared" si="222"/>
        <v>0</v>
      </c>
      <c r="S1373" s="131">
        <v>0</v>
      </c>
      <c r="T1373" s="132">
        <f t="shared" si="223"/>
        <v>0</v>
      </c>
      <c r="AR1373" s="133" t="s">
        <v>623</v>
      </c>
      <c r="AT1373" s="133" t="s">
        <v>2422</v>
      </c>
      <c r="AU1373" s="133" t="s">
        <v>76</v>
      </c>
      <c r="AY1373" s="13" t="s">
        <v>112</v>
      </c>
      <c r="BE1373" s="134">
        <f t="shared" si="224"/>
        <v>6720</v>
      </c>
      <c r="BF1373" s="134">
        <f t="shared" si="225"/>
        <v>0</v>
      </c>
      <c r="BG1373" s="134">
        <f t="shared" si="226"/>
        <v>0</v>
      </c>
      <c r="BH1373" s="134">
        <f t="shared" si="227"/>
        <v>0</v>
      </c>
      <c r="BI1373" s="134">
        <f t="shared" si="228"/>
        <v>0</v>
      </c>
      <c r="BJ1373" s="13" t="s">
        <v>76</v>
      </c>
      <c r="BK1373" s="134">
        <f t="shared" si="229"/>
        <v>6720</v>
      </c>
      <c r="BL1373" s="13" t="s">
        <v>623</v>
      </c>
      <c r="BM1373" s="133" t="s">
        <v>5052</v>
      </c>
    </row>
    <row r="1374" spans="2:65" s="1" customFormat="1" ht="24.2" customHeight="1">
      <c r="B1374" s="122"/>
      <c r="C1374" s="138" t="s">
        <v>5053</v>
      </c>
      <c r="D1374" s="138" t="s">
        <v>2422</v>
      </c>
      <c r="E1374" s="139" t="s">
        <v>5054</v>
      </c>
      <c r="F1374" s="140" t="s">
        <v>5055</v>
      </c>
      <c r="G1374" s="141" t="s">
        <v>133</v>
      </c>
      <c r="H1374" s="142">
        <v>2</v>
      </c>
      <c r="I1374" s="143">
        <v>10700</v>
      </c>
      <c r="J1374" s="143">
        <f t="shared" si="220"/>
        <v>21400</v>
      </c>
      <c r="K1374" s="140" t="s">
        <v>117</v>
      </c>
      <c r="L1374" s="144"/>
      <c r="M1374" s="145" t="s">
        <v>1</v>
      </c>
      <c r="N1374" s="146" t="s">
        <v>34</v>
      </c>
      <c r="O1374" s="131">
        <v>0</v>
      </c>
      <c r="P1374" s="131">
        <f t="shared" si="221"/>
        <v>0</v>
      </c>
      <c r="Q1374" s="131">
        <v>0</v>
      </c>
      <c r="R1374" s="131">
        <f t="shared" si="222"/>
        <v>0</v>
      </c>
      <c r="S1374" s="131">
        <v>0</v>
      </c>
      <c r="T1374" s="132">
        <f t="shared" si="223"/>
        <v>0</v>
      </c>
      <c r="AR1374" s="133" t="s">
        <v>623</v>
      </c>
      <c r="AT1374" s="133" t="s">
        <v>2422</v>
      </c>
      <c r="AU1374" s="133" t="s">
        <v>76</v>
      </c>
      <c r="AY1374" s="13" t="s">
        <v>112</v>
      </c>
      <c r="BE1374" s="134">
        <f t="shared" si="224"/>
        <v>21400</v>
      </c>
      <c r="BF1374" s="134">
        <f t="shared" si="225"/>
        <v>0</v>
      </c>
      <c r="BG1374" s="134">
        <f t="shared" si="226"/>
        <v>0</v>
      </c>
      <c r="BH1374" s="134">
        <f t="shared" si="227"/>
        <v>0</v>
      </c>
      <c r="BI1374" s="134">
        <f t="shared" si="228"/>
        <v>0</v>
      </c>
      <c r="BJ1374" s="13" t="s">
        <v>76</v>
      </c>
      <c r="BK1374" s="134">
        <f t="shared" si="229"/>
        <v>21400</v>
      </c>
      <c r="BL1374" s="13" t="s">
        <v>623</v>
      </c>
      <c r="BM1374" s="133" t="s">
        <v>5056</v>
      </c>
    </row>
    <row r="1375" spans="2:65" s="1" customFormat="1" ht="24.2" customHeight="1">
      <c r="B1375" s="122"/>
      <c r="C1375" s="138" t="s">
        <v>5057</v>
      </c>
      <c r="D1375" s="138" t="s">
        <v>2422</v>
      </c>
      <c r="E1375" s="139" t="s">
        <v>5058</v>
      </c>
      <c r="F1375" s="140" t="s">
        <v>5059</v>
      </c>
      <c r="G1375" s="141" t="s">
        <v>133</v>
      </c>
      <c r="H1375" s="142">
        <v>2</v>
      </c>
      <c r="I1375" s="143">
        <v>2970</v>
      </c>
      <c r="J1375" s="143">
        <f t="shared" ref="J1375:J1438" si="230">ROUND(I1375*H1375,2)</f>
        <v>5940</v>
      </c>
      <c r="K1375" s="140" t="s">
        <v>117</v>
      </c>
      <c r="L1375" s="144"/>
      <c r="M1375" s="145" t="s">
        <v>1</v>
      </c>
      <c r="N1375" s="146" t="s">
        <v>34</v>
      </c>
      <c r="O1375" s="131">
        <v>0</v>
      </c>
      <c r="P1375" s="131">
        <f t="shared" ref="P1375:P1438" si="231">O1375*H1375</f>
        <v>0</v>
      </c>
      <c r="Q1375" s="131">
        <v>0</v>
      </c>
      <c r="R1375" s="131">
        <f t="shared" ref="R1375:R1438" si="232">Q1375*H1375</f>
        <v>0</v>
      </c>
      <c r="S1375" s="131">
        <v>0</v>
      </c>
      <c r="T1375" s="132">
        <f t="shared" ref="T1375:T1438" si="233">S1375*H1375</f>
        <v>0</v>
      </c>
      <c r="AR1375" s="133" t="s">
        <v>623</v>
      </c>
      <c r="AT1375" s="133" t="s">
        <v>2422</v>
      </c>
      <c r="AU1375" s="133" t="s">
        <v>76</v>
      </c>
      <c r="AY1375" s="13" t="s">
        <v>112</v>
      </c>
      <c r="BE1375" s="134">
        <f t="shared" ref="BE1375:BE1438" si="234">IF(N1375="základní",J1375,0)</f>
        <v>5940</v>
      </c>
      <c r="BF1375" s="134">
        <f t="shared" ref="BF1375:BF1438" si="235">IF(N1375="snížená",J1375,0)</f>
        <v>0</v>
      </c>
      <c r="BG1375" s="134">
        <f t="shared" ref="BG1375:BG1438" si="236">IF(N1375="zákl. přenesená",J1375,0)</f>
        <v>0</v>
      </c>
      <c r="BH1375" s="134">
        <f t="shared" ref="BH1375:BH1438" si="237">IF(N1375="sníž. přenesená",J1375,0)</f>
        <v>0</v>
      </c>
      <c r="BI1375" s="134">
        <f t="shared" ref="BI1375:BI1438" si="238">IF(N1375="nulová",J1375,0)</f>
        <v>0</v>
      </c>
      <c r="BJ1375" s="13" t="s">
        <v>76</v>
      </c>
      <c r="BK1375" s="134">
        <f t="shared" ref="BK1375:BK1438" si="239">ROUND(I1375*H1375,2)</f>
        <v>5940</v>
      </c>
      <c r="BL1375" s="13" t="s">
        <v>623</v>
      </c>
      <c r="BM1375" s="133" t="s">
        <v>5060</v>
      </c>
    </row>
    <row r="1376" spans="2:65" s="1" customFormat="1" ht="24.2" customHeight="1">
      <c r="B1376" s="122"/>
      <c r="C1376" s="138" t="s">
        <v>5061</v>
      </c>
      <c r="D1376" s="138" t="s">
        <v>2422</v>
      </c>
      <c r="E1376" s="139" t="s">
        <v>5062</v>
      </c>
      <c r="F1376" s="140" t="s">
        <v>5063</v>
      </c>
      <c r="G1376" s="141" t="s">
        <v>133</v>
      </c>
      <c r="H1376" s="142">
        <v>2</v>
      </c>
      <c r="I1376" s="143">
        <v>6060</v>
      </c>
      <c r="J1376" s="143">
        <f t="shared" si="230"/>
        <v>12120</v>
      </c>
      <c r="K1376" s="140" t="s">
        <v>117</v>
      </c>
      <c r="L1376" s="144"/>
      <c r="M1376" s="145" t="s">
        <v>1</v>
      </c>
      <c r="N1376" s="146" t="s">
        <v>34</v>
      </c>
      <c r="O1376" s="131">
        <v>0</v>
      </c>
      <c r="P1376" s="131">
        <f t="shared" si="231"/>
        <v>0</v>
      </c>
      <c r="Q1376" s="131">
        <v>0</v>
      </c>
      <c r="R1376" s="131">
        <f t="shared" si="232"/>
        <v>0</v>
      </c>
      <c r="S1376" s="131">
        <v>0</v>
      </c>
      <c r="T1376" s="132">
        <f t="shared" si="233"/>
        <v>0</v>
      </c>
      <c r="AR1376" s="133" t="s">
        <v>623</v>
      </c>
      <c r="AT1376" s="133" t="s">
        <v>2422</v>
      </c>
      <c r="AU1376" s="133" t="s">
        <v>76</v>
      </c>
      <c r="AY1376" s="13" t="s">
        <v>112</v>
      </c>
      <c r="BE1376" s="134">
        <f t="shared" si="234"/>
        <v>12120</v>
      </c>
      <c r="BF1376" s="134">
        <f t="shared" si="235"/>
        <v>0</v>
      </c>
      <c r="BG1376" s="134">
        <f t="shared" si="236"/>
        <v>0</v>
      </c>
      <c r="BH1376" s="134">
        <f t="shared" si="237"/>
        <v>0</v>
      </c>
      <c r="BI1376" s="134">
        <f t="shared" si="238"/>
        <v>0</v>
      </c>
      <c r="BJ1376" s="13" t="s">
        <v>76</v>
      </c>
      <c r="BK1376" s="134">
        <f t="shared" si="239"/>
        <v>12120</v>
      </c>
      <c r="BL1376" s="13" t="s">
        <v>623</v>
      </c>
      <c r="BM1376" s="133" t="s">
        <v>5064</v>
      </c>
    </row>
    <row r="1377" spans="2:65" s="1" customFormat="1" ht="33" customHeight="1">
      <c r="B1377" s="122"/>
      <c r="C1377" s="138" t="s">
        <v>5065</v>
      </c>
      <c r="D1377" s="138" t="s">
        <v>2422</v>
      </c>
      <c r="E1377" s="139" t="s">
        <v>5066</v>
      </c>
      <c r="F1377" s="140" t="s">
        <v>5067</v>
      </c>
      <c r="G1377" s="141" t="s">
        <v>116</v>
      </c>
      <c r="H1377" s="142">
        <v>50</v>
      </c>
      <c r="I1377" s="143">
        <v>126</v>
      </c>
      <c r="J1377" s="143">
        <f t="shared" si="230"/>
        <v>6300</v>
      </c>
      <c r="K1377" s="140" t="s">
        <v>117</v>
      </c>
      <c r="L1377" s="144"/>
      <c r="M1377" s="145" t="s">
        <v>1</v>
      </c>
      <c r="N1377" s="146" t="s">
        <v>34</v>
      </c>
      <c r="O1377" s="131">
        <v>0</v>
      </c>
      <c r="P1377" s="131">
        <f t="shared" si="231"/>
        <v>0</v>
      </c>
      <c r="Q1377" s="131">
        <v>0</v>
      </c>
      <c r="R1377" s="131">
        <f t="shared" si="232"/>
        <v>0</v>
      </c>
      <c r="S1377" s="131">
        <v>0</v>
      </c>
      <c r="T1377" s="132">
        <f t="shared" si="233"/>
        <v>0</v>
      </c>
      <c r="AR1377" s="133" t="s">
        <v>623</v>
      </c>
      <c r="AT1377" s="133" t="s">
        <v>2422</v>
      </c>
      <c r="AU1377" s="133" t="s">
        <v>76</v>
      </c>
      <c r="AY1377" s="13" t="s">
        <v>112</v>
      </c>
      <c r="BE1377" s="134">
        <f t="shared" si="234"/>
        <v>6300</v>
      </c>
      <c r="BF1377" s="134">
        <f t="shared" si="235"/>
        <v>0</v>
      </c>
      <c r="BG1377" s="134">
        <f t="shared" si="236"/>
        <v>0</v>
      </c>
      <c r="BH1377" s="134">
        <f t="shared" si="237"/>
        <v>0</v>
      </c>
      <c r="BI1377" s="134">
        <f t="shared" si="238"/>
        <v>0</v>
      </c>
      <c r="BJ1377" s="13" t="s">
        <v>76</v>
      </c>
      <c r="BK1377" s="134">
        <f t="shared" si="239"/>
        <v>6300</v>
      </c>
      <c r="BL1377" s="13" t="s">
        <v>623</v>
      </c>
      <c r="BM1377" s="133" t="s">
        <v>5068</v>
      </c>
    </row>
    <row r="1378" spans="2:65" s="1" customFormat="1" ht="24.2" customHeight="1">
      <c r="B1378" s="122"/>
      <c r="C1378" s="138" t="s">
        <v>5069</v>
      </c>
      <c r="D1378" s="138" t="s">
        <v>2422</v>
      </c>
      <c r="E1378" s="139" t="s">
        <v>5070</v>
      </c>
      <c r="F1378" s="140" t="s">
        <v>5071</v>
      </c>
      <c r="G1378" s="141" t="s">
        <v>133</v>
      </c>
      <c r="H1378" s="142">
        <v>2</v>
      </c>
      <c r="I1378" s="143">
        <v>8300</v>
      </c>
      <c r="J1378" s="143">
        <f t="shared" si="230"/>
        <v>16600</v>
      </c>
      <c r="K1378" s="140" t="s">
        <v>117</v>
      </c>
      <c r="L1378" s="144"/>
      <c r="M1378" s="145" t="s">
        <v>1</v>
      </c>
      <c r="N1378" s="146" t="s">
        <v>34</v>
      </c>
      <c r="O1378" s="131">
        <v>0</v>
      </c>
      <c r="P1378" s="131">
        <f t="shared" si="231"/>
        <v>0</v>
      </c>
      <c r="Q1378" s="131">
        <v>0</v>
      </c>
      <c r="R1378" s="131">
        <f t="shared" si="232"/>
        <v>0</v>
      </c>
      <c r="S1378" s="131">
        <v>0</v>
      </c>
      <c r="T1378" s="132">
        <f t="shared" si="233"/>
        <v>0</v>
      </c>
      <c r="AR1378" s="133" t="s">
        <v>623</v>
      </c>
      <c r="AT1378" s="133" t="s">
        <v>2422</v>
      </c>
      <c r="AU1378" s="133" t="s">
        <v>76</v>
      </c>
      <c r="AY1378" s="13" t="s">
        <v>112</v>
      </c>
      <c r="BE1378" s="134">
        <f t="shared" si="234"/>
        <v>16600</v>
      </c>
      <c r="BF1378" s="134">
        <f t="shared" si="235"/>
        <v>0</v>
      </c>
      <c r="BG1378" s="134">
        <f t="shared" si="236"/>
        <v>0</v>
      </c>
      <c r="BH1378" s="134">
        <f t="shared" si="237"/>
        <v>0</v>
      </c>
      <c r="BI1378" s="134">
        <f t="shared" si="238"/>
        <v>0</v>
      </c>
      <c r="BJ1378" s="13" t="s">
        <v>76</v>
      </c>
      <c r="BK1378" s="134">
        <f t="shared" si="239"/>
        <v>16600</v>
      </c>
      <c r="BL1378" s="13" t="s">
        <v>623</v>
      </c>
      <c r="BM1378" s="133" t="s">
        <v>5072</v>
      </c>
    </row>
    <row r="1379" spans="2:65" s="1" customFormat="1" ht="24.2" customHeight="1">
      <c r="B1379" s="122"/>
      <c r="C1379" s="138" t="s">
        <v>5073</v>
      </c>
      <c r="D1379" s="138" t="s">
        <v>2422</v>
      </c>
      <c r="E1379" s="139" t="s">
        <v>5074</v>
      </c>
      <c r="F1379" s="140" t="s">
        <v>5075</v>
      </c>
      <c r="G1379" s="141" t="s">
        <v>133</v>
      </c>
      <c r="H1379" s="142">
        <v>2</v>
      </c>
      <c r="I1379" s="143">
        <v>10900</v>
      </c>
      <c r="J1379" s="143">
        <f t="shared" si="230"/>
        <v>21800</v>
      </c>
      <c r="K1379" s="140" t="s">
        <v>117</v>
      </c>
      <c r="L1379" s="144"/>
      <c r="M1379" s="145" t="s">
        <v>1</v>
      </c>
      <c r="N1379" s="146" t="s">
        <v>34</v>
      </c>
      <c r="O1379" s="131">
        <v>0</v>
      </c>
      <c r="P1379" s="131">
        <f t="shared" si="231"/>
        <v>0</v>
      </c>
      <c r="Q1379" s="131">
        <v>0</v>
      </c>
      <c r="R1379" s="131">
        <f t="shared" si="232"/>
        <v>0</v>
      </c>
      <c r="S1379" s="131">
        <v>0</v>
      </c>
      <c r="T1379" s="132">
        <f t="shared" si="233"/>
        <v>0</v>
      </c>
      <c r="AR1379" s="133" t="s">
        <v>623</v>
      </c>
      <c r="AT1379" s="133" t="s">
        <v>2422</v>
      </c>
      <c r="AU1379" s="133" t="s">
        <v>76</v>
      </c>
      <c r="AY1379" s="13" t="s">
        <v>112</v>
      </c>
      <c r="BE1379" s="134">
        <f t="shared" si="234"/>
        <v>21800</v>
      </c>
      <c r="BF1379" s="134">
        <f t="shared" si="235"/>
        <v>0</v>
      </c>
      <c r="BG1379" s="134">
        <f t="shared" si="236"/>
        <v>0</v>
      </c>
      <c r="BH1379" s="134">
        <f t="shared" si="237"/>
        <v>0</v>
      </c>
      <c r="BI1379" s="134">
        <f t="shared" si="238"/>
        <v>0</v>
      </c>
      <c r="BJ1379" s="13" t="s">
        <v>76</v>
      </c>
      <c r="BK1379" s="134">
        <f t="shared" si="239"/>
        <v>21800</v>
      </c>
      <c r="BL1379" s="13" t="s">
        <v>623</v>
      </c>
      <c r="BM1379" s="133" t="s">
        <v>5076</v>
      </c>
    </row>
    <row r="1380" spans="2:65" s="1" customFormat="1" ht="24.2" customHeight="1">
      <c r="B1380" s="122"/>
      <c r="C1380" s="138" t="s">
        <v>5077</v>
      </c>
      <c r="D1380" s="138" t="s">
        <v>2422</v>
      </c>
      <c r="E1380" s="139" t="s">
        <v>5078</v>
      </c>
      <c r="F1380" s="140" t="s">
        <v>5079</v>
      </c>
      <c r="G1380" s="141" t="s">
        <v>133</v>
      </c>
      <c r="H1380" s="142">
        <v>2</v>
      </c>
      <c r="I1380" s="143">
        <v>10900</v>
      </c>
      <c r="J1380" s="143">
        <f t="shared" si="230"/>
        <v>21800</v>
      </c>
      <c r="K1380" s="140" t="s">
        <v>117</v>
      </c>
      <c r="L1380" s="144"/>
      <c r="M1380" s="145" t="s">
        <v>1</v>
      </c>
      <c r="N1380" s="146" t="s">
        <v>34</v>
      </c>
      <c r="O1380" s="131">
        <v>0</v>
      </c>
      <c r="P1380" s="131">
        <f t="shared" si="231"/>
        <v>0</v>
      </c>
      <c r="Q1380" s="131">
        <v>0</v>
      </c>
      <c r="R1380" s="131">
        <f t="shared" si="232"/>
        <v>0</v>
      </c>
      <c r="S1380" s="131">
        <v>0</v>
      </c>
      <c r="T1380" s="132">
        <f t="shared" si="233"/>
        <v>0</v>
      </c>
      <c r="AR1380" s="133" t="s">
        <v>623</v>
      </c>
      <c r="AT1380" s="133" t="s">
        <v>2422</v>
      </c>
      <c r="AU1380" s="133" t="s">
        <v>76</v>
      </c>
      <c r="AY1380" s="13" t="s">
        <v>112</v>
      </c>
      <c r="BE1380" s="134">
        <f t="shared" si="234"/>
        <v>21800</v>
      </c>
      <c r="BF1380" s="134">
        <f t="shared" si="235"/>
        <v>0</v>
      </c>
      <c r="BG1380" s="134">
        <f t="shared" si="236"/>
        <v>0</v>
      </c>
      <c r="BH1380" s="134">
        <f t="shared" si="237"/>
        <v>0</v>
      </c>
      <c r="BI1380" s="134">
        <f t="shared" si="238"/>
        <v>0</v>
      </c>
      <c r="BJ1380" s="13" t="s">
        <v>76</v>
      </c>
      <c r="BK1380" s="134">
        <f t="shared" si="239"/>
        <v>21800</v>
      </c>
      <c r="BL1380" s="13" t="s">
        <v>623</v>
      </c>
      <c r="BM1380" s="133" t="s">
        <v>5080</v>
      </c>
    </row>
    <row r="1381" spans="2:65" s="1" customFormat="1" ht="24.2" customHeight="1">
      <c r="B1381" s="122"/>
      <c r="C1381" s="138" t="s">
        <v>5081</v>
      </c>
      <c r="D1381" s="138" t="s">
        <v>2422</v>
      </c>
      <c r="E1381" s="139" t="s">
        <v>5082</v>
      </c>
      <c r="F1381" s="140" t="s">
        <v>5083</v>
      </c>
      <c r="G1381" s="141" t="s">
        <v>133</v>
      </c>
      <c r="H1381" s="142">
        <v>2</v>
      </c>
      <c r="I1381" s="143">
        <v>19800</v>
      </c>
      <c r="J1381" s="143">
        <f t="shared" si="230"/>
        <v>39600</v>
      </c>
      <c r="K1381" s="140" t="s">
        <v>117</v>
      </c>
      <c r="L1381" s="144"/>
      <c r="M1381" s="145" t="s">
        <v>1</v>
      </c>
      <c r="N1381" s="146" t="s">
        <v>34</v>
      </c>
      <c r="O1381" s="131">
        <v>0</v>
      </c>
      <c r="P1381" s="131">
        <f t="shared" si="231"/>
        <v>0</v>
      </c>
      <c r="Q1381" s="131">
        <v>0</v>
      </c>
      <c r="R1381" s="131">
        <f t="shared" si="232"/>
        <v>0</v>
      </c>
      <c r="S1381" s="131">
        <v>0</v>
      </c>
      <c r="T1381" s="132">
        <f t="shared" si="233"/>
        <v>0</v>
      </c>
      <c r="AR1381" s="133" t="s">
        <v>623</v>
      </c>
      <c r="AT1381" s="133" t="s">
        <v>2422</v>
      </c>
      <c r="AU1381" s="133" t="s">
        <v>76</v>
      </c>
      <c r="AY1381" s="13" t="s">
        <v>112</v>
      </c>
      <c r="BE1381" s="134">
        <f t="shared" si="234"/>
        <v>39600</v>
      </c>
      <c r="BF1381" s="134">
        <f t="shared" si="235"/>
        <v>0</v>
      </c>
      <c r="BG1381" s="134">
        <f t="shared" si="236"/>
        <v>0</v>
      </c>
      <c r="BH1381" s="134">
        <f t="shared" si="237"/>
        <v>0</v>
      </c>
      <c r="BI1381" s="134">
        <f t="shared" si="238"/>
        <v>0</v>
      </c>
      <c r="BJ1381" s="13" t="s">
        <v>76</v>
      </c>
      <c r="BK1381" s="134">
        <f t="shared" si="239"/>
        <v>39600</v>
      </c>
      <c r="BL1381" s="13" t="s">
        <v>623</v>
      </c>
      <c r="BM1381" s="133" t="s">
        <v>5084</v>
      </c>
    </row>
    <row r="1382" spans="2:65" s="1" customFormat="1" ht="24.2" customHeight="1">
      <c r="B1382" s="122"/>
      <c r="C1382" s="138" t="s">
        <v>5085</v>
      </c>
      <c r="D1382" s="138" t="s">
        <v>2422</v>
      </c>
      <c r="E1382" s="139" t="s">
        <v>5086</v>
      </c>
      <c r="F1382" s="140" t="s">
        <v>5087</v>
      </c>
      <c r="G1382" s="141" t="s">
        <v>133</v>
      </c>
      <c r="H1382" s="142">
        <v>10</v>
      </c>
      <c r="I1382" s="143">
        <v>706</v>
      </c>
      <c r="J1382" s="143">
        <f t="shared" si="230"/>
        <v>7060</v>
      </c>
      <c r="K1382" s="140" t="s">
        <v>117</v>
      </c>
      <c r="L1382" s="144"/>
      <c r="M1382" s="145" t="s">
        <v>1</v>
      </c>
      <c r="N1382" s="146" t="s">
        <v>34</v>
      </c>
      <c r="O1382" s="131">
        <v>0</v>
      </c>
      <c r="P1382" s="131">
        <f t="shared" si="231"/>
        <v>0</v>
      </c>
      <c r="Q1382" s="131">
        <v>0</v>
      </c>
      <c r="R1382" s="131">
        <f t="shared" si="232"/>
        <v>0</v>
      </c>
      <c r="S1382" s="131">
        <v>0</v>
      </c>
      <c r="T1382" s="132">
        <f t="shared" si="233"/>
        <v>0</v>
      </c>
      <c r="AR1382" s="133" t="s">
        <v>623</v>
      </c>
      <c r="AT1382" s="133" t="s">
        <v>2422</v>
      </c>
      <c r="AU1382" s="133" t="s">
        <v>76</v>
      </c>
      <c r="AY1382" s="13" t="s">
        <v>112</v>
      </c>
      <c r="BE1382" s="134">
        <f t="shared" si="234"/>
        <v>7060</v>
      </c>
      <c r="BF1382" s="134">
        <f t="shared" si="235"/>
        <v>0</v>
      </c>
      <c r="BG1382" s="134">
        <f t="shared" si="236"/>
        <v>0</v>
      </c>
      <c r="BH1382" s="134">
        <f t="shared" si="237"/>
        <v>0</v>
      </c>
      <c r="BI1382" s="134">
        <f t="shared" si="238"/>
        <v>0</v>
      </c>
      <c r="BJ1382" s="13" t="s">
        <v>76</v>
      </c>
      <c r="BK1382" s="134">
        <f t="shared" si="239"/>
        <v>7060</v>
      </c>
      <c r="BL1382" s="13" t="s">
        <v>623</v>
      </c>
      <c r="BM1382" s="133" t="s">
        <v>5088</v>
      </c>
    </row>
    <row r="1383" spans="2:65" s="1" customFormat="1" ht="33" customHeight="1">
      <c r="B1383" s="122"/>
      <c r="C1383" s="138" t="s">
        <v>5089</v>
      </c>
      <c r="D1383" s="138" t="s">
        <v>2422</v>
      </c>
      <c r="E1383" s="139" t="s">
        <v>5090</v>
      </c>
      <c r="F1383" s="140" t="s">
        <v>5091</v>
      </c>
      <c r="G1383" s="141" t="s">
        <v>133</v>
      </c>
      <c r="H1383" s="142">
        <v>10</v>
      </c>
      <c r="I1383" s="143">
        <v>1320</v>
      </c>
      <c r="J1383" s="143">
        <f t="shared" si="230"/>
        <v>13200</v>
      </c>
      <c r="K1383" s="140" t="s">
        <v>117</v>
      </c>
      <c r="L1383" s="144"/>
      <c r="M1383" s="145" t="s">
        <v>1</v>
      </c>
      <c r="N1383" s="146" t="s">
        <v>34</v>
      </c>
      <c r="O1383" s="131">
        <v>0</v>
      </c>
      <c r="P1383" s="131">
        <f t="shared" si="231"/>
        <v>0</v>
      </c>
      <c r="Q1383" s="131">
        <v>0</v>
      </c>
      <c r="R1383" s="131">
        <f t="shared" si="232"/>
        <v>0</v>
      </c>
      <c r="S1383" s="131">
        <v>0</v>
      </c>
      <c r="T1383" s="132">
        <f t="shared" si="233"/>
        <v>0</v>
      </c>
      <c r="AR1383" s="133" t="s">
        <v>623</v>
      </c>
      <c r="AT1383" s="133" t="s">
        <v>2422</v>
      </c>
      <c r="AU1383" s="133" t="s">
        <v>76</v>
      </c>
      <c r="AY1383" s="13" t="s">
        <v>112</v>
      </c>
      <c r="BE1383" s="134">
        <f t="shared" si="234"/>
        <v>13200</v>
      </c>
      <c r="BF1383" s="134">
        <f t="shared" si="235"/>
        <v>0</v>
      </c>
      <c r="BG1383" s="134">
        <f t="shared" si="236"/>
        <v>0</v>
      </c>
      <c r="BH1383" s="134">
        <f t="shared" si="237"/>
        <v>0</v>
      </c>
      <c r="BI1383" s="134">
        <f t="shared" si="238"/>
        <v>0</v>
      </c>
      <c r="BJ1383" s="13" t="s">
        <v>76</v>
      </c>
      <c r="BK1383" s="134">
        <f t="shared" si="239"/>
        <v>13200</v>
      </c>
      <c r="BL1383" s="13" t="s">
        <v>623</v>
      </c>
      <c r="BM1383" s="133" t="s">
        <v>5092</v>
      </c>
    </row>
    <row r="1384" spans="2:65" s="1" customFormat="1" ht="33" customHeight="1">
      <c r="B1384" s="122"/>
      <c r="C1384" s="138" t="s">
        <v>5093</v>
      </c>
      <c r="D1384" s="138" t="s">
        <v>2422</v>
      </c>
      <c r="E1384" s="139" t="s">
        <v>5094</v>
      </c>
      <c r="F1384" s="140" t="s">
        <v>5095</v>
      </c>
      <c r="G1384" s="141" t="s">
        <v>133</v>
      </c>
      <c r="H1384" s="142">
        <v>10</v>
      </c>
      <c r="I1384" s="143">
        <v>1680</v>
      </c>
      <c r="J1384" s="143">
        <f t="shared" si="230"/>
        <v>16800</v>
      </c>
      <c r="K1384" s="140" t="s">
        <v>117</v>
      </c>
      <c r="L1384" s="144"/>
      <c r="M1384" s="145" t="s">
        <v>1</v>
      </c>
      <c r="N1384" s="146" t="s">
        <v>34</v>
      </c>
      <c r="O1384" s="131">
        <v>0</v>
      </c>
      <c r="P1384" s="131">
        <f t="shared" si="231"/>
        <v>0</v>
      </c>
      <c r="Q1384" s="131">
        <v>0</v>
      </c>
      <c r="R1384" s="131">
        <f t="shared" si="232"/>
        <v>0</v>
      </c>
      <c r="S1384" s="131">
        <v>0</v>
      </c>
      <c r="T1384" s="132">
        <f t="shared" si="233"/>
        <v>0</v>
      </c>
      <c r="AR1384" s="133" t="s">
        <v>623</v>
      </c>
      <c r="AT1384" s="133" t="s">
        <v>2422</v>
      </c>
      <c r="AU1384" s="133" t="s">
        <v>76</v>
      </c>
      <c r="AY1384" s="13" t="s">
        <v>112</v>
      </c>
      <c r="BE1384" s="134">
        <f t="shared" si="234"/>
        <v>16800</v>
      </c>
      <c r="BF1384" s="134">
        <f t="shared" si="235"/>
        <v>0</v>
      </c>
      <c r="BG1384" s="134">
        <f t="shared" si="236"/>
        <v>0</v>
      </c>
      <c r="BH1384" s="134">
        <f t="shared" si="237"/>
        <v>0</v>
      </c>
      <c r="BI1384" s="134">
        <f t="shared" si="238"/>
        <v>0</v>
      </c>
      <c r="BJ1384" s="13" t="s">
        <v>76</v>
      </c>
      <c r="BK1384" s="134">
        <f t="shared" si="239"/>
        <v>16800</v>
      </c>
      <c r="BL1384" s="13" t="s">
        <v>623</v>
      </c>
      <c r="BM1384" s="133" t="s">
        <v>5096</v>
      </c>
    </row>
    <row r="1385" spans="2:65" s="1" customFormat="1" ht="24.2" customHeight="1">
      <c r="B1385" s="122"/>
      <c r="C1385" s="138" t="s">
        <v>5097</v>
      </c>
      <c r="D1385" s="138" t="s">
        <v>2422</v>
      </c>
      <c r="E1385" s="139" t="s">
        <v>5098</v>
      </c>
      <c r="F1385" s="140" t="s">
        <v>5099</v>
      </c>
      <c r="G1385" s="141" t="s">
        <v>133</v>
      </c>
      <c r="H1385" s="142">
        <v>10</v>
      </c>
      <c r="I1385" s="143">
        <v>1260</v>
      </c>
      <c r="J1385" s="143">
        <f t="shared" si="230"/>
        <v>12600</v>
      </c>
      <c r="K1385" s="140" t="s">
        <v>117</v>
      </c>
      <c r="L1385" s="144"/>
      <c r="M1385" s="145" t="s">
        <v>1</v>
      </c>
      <c r="N1385" s="146" t="s">
        <v>34</v>
      </c>
      <c r="O1385" s="131">
        <v>0</v>
      </c>
      <c r="P1385" s="131">
        <f t="shared" si="231"/>
        <v>0</v>
      </c>
      <c r="Q1385" s="131">
        <v>0</v>
      </c>
      <c r="R1385" s="131">
        <f t="shared" si="232"/>
        <v>0</v>
      </c>
      <c r="S1385" s="131">
        <v>0</v>
      </c>
      <c r="T1385" s="132">
        <f t="shared" si="233"/>
        <v>0</v>
      </c>
      <c r="AR1385" s="133" t="s">
        <v>623</v>
      </c>
      <c r="AT1385" s="133" t="s">
        <v>2422</v>
      </c>
      <c r="AU1385" s="133" t="s">
        <v>76</v>
      </c>
      <c r="AY1385" s="13" t="s">
        <v>112</v>
      </c>
      <c r="BE1385" s="134">
        <f t="shared" si="234"/>
        <v>12600</v>
      </c>
      <c r="BF1385" s="134">
        <f t="shared" si="235"/>
        <v>0</v>
      </c>
      <c r="BG1385" s="134">
        <f t="shared" si="236"/>
        <v>0</v>
      </c>
      <c r="BH1385" s="134">
        <f t="shared" si="237"/>
        <v>0</v>
      </c>
      <c r="BI1385" s="134">
        <f t="shared" si="238"/>
        <v>0</v>
      </c>
      <c r="BJ1385" s="13" t="s">
        <v>76</v>
      </c>
      <c r="BK1385" s="134">
        <f t="shared" si="239"/>
        <v>12600</v>
      </c>
      <c r="BL1385" s="13" t="s">
        <v>623</v>
      </c>
      <c r="BM1385" s="133" t="s">
        <v>5100</v>
      </c>
    </row>
    <row r="1386" spans="2:65" s="1" customFormat="1" ht="24.2" customHeight="1">
      <c r="B1386" s="122"/>
      <c r="C1386" s="138" t="s">
        <v>5101</v>
      </c>
      <c r="D1386" s="138" t="s">
        <v>2422</v>
      </c>
      <c r="E1386" s="139" t="s">
        <v>5102</v>
      </c>
      <c r="F1386" s="140" t="s">
        <v>5103</v>
      </c>
      <c r="G1386" s="141" t="s">
        <v>133</v>
      </c>
      <c r="H1386" s="142">
        <v>10</v>
      </c>
      <c r="I1386" s="143">
        <v>1280</v>
      </c>
      <c r="J1386" s="143">
        <f t="shared" si="230"/>
        <v>12800</v>
      </c>
      <c r="K1386" s="140" t="s">
        <v>117</v>
      </c>
      <c r="L1386" s="144"/>
      <c r="M1386" s="145" t="s">
        <v>1</v>
      </c>
      <c r="N1386" s="146" t="s">
        <v>34</v>
      </c>
      <c r="O1386" s="131">
        <v>0</v>
      </c>
      <c r="P1386" s="131">
        <f t="shared" si="231"/>
        <v>0</v>
      </c>
      <c r="Q1386" s="131">
        <v>0</v>
      </c>
      <c r="R1386" s="131">
        <f t="shared" si="232"/>
        <v>0</v>
      </c>
      <c r="S1386" s="131">
        <v>0</v>
      </c>
      <c r="T1386" s="132">
        <f t="shared" si="233"/>
        <v>0</v>
      </c>
      <c r="AR1386" s="133" t="s">
        <v>623</v>
      </c>
      <c r="AT1386" s="133" t="s">
        <v>2422</v>
      </c>
      <c r="AU1386" s="133" t="s">
        <v>76</v>
      </c>
      <c r="AY1386" s="13" t="s">
        <v>112</v>
      </c>
      <c r="BE1386" s="134">
        <f t="shared" si="234"/>
        <v>12800</v>
      </c>
      <c r="BF1386" s="134">
        <f t="shared" si="235"/>
        <v>0</v>
      </c>
      <c r="BG1386" s="134">
        <f t="shared" si="236"/>
        <v>0</v>
      </c>
      <c r="BH1386" s="134">
        <f t="shared" si="237"/>
        <v>0</v>
      </c>
      <c r="BI1386" s="134">
        <f t="shared" si="238"/>
        <v>0</v>
      </c>
      <c r="BJ1386" s="13" t="s">
        <v>76</v>
      </c>
      <c r="BK1386" s="134">
        <f t="shared" si="239"/>
        <v>12800</v>
      </c>
      <c r="BL1386" s="13" t="s">
        <v>623</v>
      </c>
      <c r="BM1386" s="133" t="s">
        <v>5104</v>
      </c>
    </row>
    <row r="1387" spans="2:65" s="1" customFormat="1" ht="33" customHeight="1">
      <c r="B1387" s="122"/>
      <c r="C1387" s="138" t="s">
        <v>5105</v>
      </c>
      <c r="D1387" s="138" t="s">
        <v>2422</v>
      </c>
      <c r="E1387" s="139" t="s">
        <v>5106</v>
      </c>
      <c r="F1387" s="140" t="s">
        <v>5107</v>
      </c>
      <c r="G1387" s="141" t="s">
        <v>133</v>
      </c>
      <c r="H1387" s="142">
        <v>10</v>
      </c>
      <c r="I1387" s="143">
        <v>7780</v>
      </c>
      <c r="J1387" s="143">
        <f t="shared" si="230"/>
        <v>77800</v>
      </c>
      <c r="K1387" s="140" t="s">
        <v>117</v>
      </c>
      <c r="L1387" s="144"/>
      <c r="M1387" s="145" t="s">
        <v>1</v>
      </c>
      <c r="N1387" s="146" t="s">
        <v>34</v>
      </c>
      <c r="O1387" s="131">
        <v>0</v>
      </c>
      <c r="P1387" s="131">
        <f t="shared" si="231"/>
        <v>0</v>
      </c>
      <c r="Q1387" s="131">
        <v>0</v>
      </c>
      <c r="R1387" s="131">
        <f t="shared" si="232"/>
        <v>0</v>
      </c>
      <c r="S1387" s="131">
        <v>0</v>
      </c>
      <c r="T1387" s="132">
        <f t="shared" si="233"/>
        <v>0</v>
      </c>
      <c r="AR1387" s="133" t="s">
        <v>623</v>
      </c>
      <c r="AT1387" s="133" t="s">
        <v>2422</v>
      </c>
      <c r="AU1387" s="133" t="s">
        <v>76</v>
      </c>
      <c r="AY1387" s="13" t="s">
        <v>112</v>
      </c>
      <c r="BE1387" s="134">
        <f t="shared" si="234"/>
        <v>77800</v>
      </c>
      <c r="BF1387" s="134">
        <f t="shared" si="235"/>
        <v>0</v>
      </c>
      <c r="BG1387" s="134">
        <f t="shared" si="236"/>
        <v>0</v>
      </c>
      <c r="BH1387" s="134">
        <f t="shared" si="237"/>
        <v>0</v>
      </c>
      <c r="BI1387" s="134">
        <f t="shared" si="238"/>
        <v>0</v>
      </c>
      <c r="BJ1387" s="13" t="s">
        <v>76</v>
      </c>
      <c r="BK1387" s="134">
        <f t="shared" si="239"/>
        <v>77800</v>
      </c>
      <c r="BL1387" s="13" t="s">
        <v>623</v>
      </c>
      <c r="BM1387" s="133" t="s">
        <v>5108</v>
      </c>
    </row>
    <row r="1388" spans="2:65" s="1" customFormat="1" ht="24.2" customHeight="1">
      <c r="B1388" s="122"/>
      <c r="C1388" s="138" t="s">
        <v>5109</v>
      </c>
      <c r="D1388" s="138" t="s">
        <v>2422</v>
      </c>
      <c r="E1388" s="139" t="s">
        <v>5110</v>
      </c>
      <c r="F1388" s="140" t="s">
        <v>5111</v>
      </c>
      <c r="G1388" s="141" t="s">
        <v>133</v>
      </c>
      <c r="H1388" s="142">
        <v>250</v>
      </c>
      <c r="I1388" s="143">
        <v>16.8</v>
      </c>
      <c r="J1388" s="143">
        <f t="shared" si="230"/>
        <v>4200</v>
      </c>
      <c r="K1388" s="140" t="s">
        <v>117</v>
      </c>
      <c r="L1388" s="144"/>
      <c r="M1388" s="145" t="s">
        <v>1</v>
      </c>
      <c r="N1388" s="146" t="s">
        <v>34</v>
      </c>
      <c r="O1388" s="131">
        <v>0</v>
      </c>
      <c r="P1388" s="131">
        <f t="shared" si="231"/>
        <v>0</v>
      </c>
      <c r="Q1388" s="131">
        <v>0</v>
      </c>
      <c r="R1388" s="131">
        <f t="shared" si="232"/>
        <v>0</v>
      </c>
      <c r="S1388" s="131">
        <v>0</v>
      </c>
      <c r="T1388" s="132">
        <f t="shared" si="233"/>
        <v>0</v>
      </c>
      <c r="AR1388" s="133" t="s">
        <v>623</v>
      </c>
      <c r="AT1388" s="133" t="s">
        <v>2422</v>
      </c>
      <c r="AU1388" s="133" t="s">
        <v>76</v>
      </c>
      <c r="AY1388" s="13" t="s">
        <v>112</v>
      </c>
      <c r="BE1388" s="134">
        <f t="shared" si="234"/>
        <v>4200</v>
      </c>
      <c r="BF1388" s="134">
        <f t="shared" si="235"/>
        <v>0</v>
      </c>
      <c r="BG1388" s="134">
        <f t="shared" si="236"/>
        <v>0</v>
      </c>
      <c r="BH1388" s="134">
        <f t="shared" si="237"/>
        <v>0</v>
      </c>
      <c r="BI1388" s="134">
        <f t="shared" si="238"/>
        <v>0</v>
      </c>
      <c r="BJ1388" s="13" t="s">
        <v>76</v>
      </c>
      <c r="BK1388" s="134">
        <f t="shared" si="239"/>
        <v>4200</v>
      </c>
      <c r="BL1388" s="13" t="s">
        <v>623</v>
      </c>
      <c r="BM1388" s="133" t="s">
        <v>5112</v>
      </c>
    </row>
    <row r="1389" spans="2:65" s="1" customFormat="1" ht="33" customHeight="1">
      <c r="B1389" s="122"/>
      <c r="C1389" s="138" t="s">
        <v>5113</v>
      </c>
      <c r="D1389" s="138" t="s">
        <v>2422</v>
      </c>
      <c r="E1389" s="139" t="s">
        <v>5114</v>
      </c>
      <c r="F1389" s="140" t="s">
        <v>5115</v>
      </c>
      <c r="G1389" s="141" t="s">
        <v>133</v>
      </c>
      <c r="H1389" s="142">
        <v>10</v>
      </c>
      <c r="I1389" s="143">
        <v>628</v>
      </c>
      <c r="J1389" s="143">
        <f t="shared" si="230"/>
        <v>6280</v>
      </c>
      <c r="K1389" s="140" t="s">
        <v>117</v>
      </c>
      <c r="L1389" s="144"/>
      <c r="M1389" s="145" t="s">
        <v>1</v>
      </c>
      <c r="N1389" s="146" t="s">
        <v>34</v>
      </c>
      <c r="O1389" s="131">
        <v>0</v>
      </c>
      <c r="P1389" s="131">
        <f t="shared" si="231"/>
        <v>0</v>
      </c>
      <c r="Q1389" s="131">
        <v>0</v>
      </c>
      <c r="R1389" s="131">
        <f t="shared" si="232"/>
        <v>0</v>
      </c>
      <c r="S1389" s="131">
        <v>0</v>
      </c>
      <c r="T1389" s="132">
        <f t="shared" si="233"/>
        <v>0</v>
      </c>
      <c r="AR1389" s="133" t="s">
        <v>623</v>
      </c>
      <c r="AT1389" s="133" t="s">
        <v>2422</v>
      </c>
      <c r="AU1389" s="133" t="s">
        <v>76</v>
      </c>
      <c r="AY1389" s="13" t="s">
        <v>112</v>
      </c>
      <c r="BE1389" s="134">
        <f t="shared" si="234"/>
        <v>6280</v>
      </c>
      <c r="BF1389" s="134">
        <f t="shared" si="235"/>
        <v>0</v>
      </c>
      <c r="BG1389" s="134">
        <f t="shared" si="236"/>
        <v>0</v>
      </c>
      <c r="BH1389" s="134">
        <f t="shared" si="237"/>
        <v>0</v>
      </c>
      <c r="BI1389" s="134">
        <f t="shared" si="238"/>
        <v>0</v>
      </c>
      <c r="BJ1389" s="13" t="s">
        <v>76</v>
      </c>
      <c r="BK1389" s="134">
        <f t="shared" si="239"/>
        <v>6280</v>
      </c>
      <c r="BL1389" s="13" t="s">
        <v>623</v>
      </c>
      <c r="BM1389" s="133" t="s">
        <v>5116</v>
      </c>
    </row>
    <row r="1390" spans="2:65" s="1" customFormat="1" ht="24.2" customHeight="1">
      <c r="B1390" s="122"/>
      <c r="C1390" s="138" t="s">
        <v>5117</v>
      </c>
      <c r="D1390" s="138" t="s">
        <v>2422</v>
      </c>
      <c r="E1390" s="139" t="s">
        <v>5118</v>
      </c>
      <c r="F1390" s="140" t="s">
        <v>5119</v>
      </c>
      <c r="G1390" s="141" t="s">
        <v>133</v>
      </c>
      <c r="H1390" s="142">
        <v>4</v>
      </c>
      <c r="I1390" s="143">
        <v>418</v>
      </c>
      <c r="J1390" s="143">
        <f t="shared" si="230"/>
        <v>1672</v>
      </c>
      <c r="K1390" s="140" t="s">
        <v>117</v>
      </c>
      <c r="L1390" s="144"/>
      <c r="M1390" s="145" t="s">
        <v>1</v>
      </c>
      <c r="N1390" s="146" t="s">
        <v>34</v>
      </c>
      <c r="O1390" s="131">
        <v>0</v>
      </c>
      <c r="P1390" s="131">
        <f t="shared" si="231"/>
        <v>0</v>
      </c>
      <c r="Q1390" s="131">
        <v>0</v>
      </c>
      <c r="R1390" s="131">
        <f t="shared" si="232"/>
        <v>0</v>
      </c>
      <c r="S1390" s="131">
        <v>0</v>
      </c>
      <c r="T1390" s="132">
        <f t="shared" si="233"/>
        <v>0</v>
      </c>
      <c r="AR1390" s="133" t="s">
        <v>623</v>
      </c>
      <c r="AT1390" s="133" t="s">
        <v>2422</v>
      </c>
      <c r="AU1390" s="133" t="s">
        <v>76</v>
      </c>
      <c r="AY1390" s="13" t="s">
        <v>112</v>
      </c>
      <c r="BE1390" s="134">
        <f t="shared" si="234"/>
        <v>1672</v>
      </c>
      <c r="BF1390" s="134">
        <f t="shared" si="235"/>
        <v>0</v>
      </c>
      <c r="BG1390" s="134">
        <f t="shared" si="236"/>
        <v>0</v>
      </c>
      <c r="BH1390" s="134">
        <f t="shared" si="237"/>
        <v>0</v>
      </c>
      <c r="BI1390" s="134">
        <f t="shared" si="238"/>
        <v>0</v>
      </c>
      <c r="BJ1390" s="13" t="s">
        <v>76</v>
      </c>
      <c r="BK1390" s="134">
        <f t="shared" si="239"/>
        <v>1672</v>
      </c>
      <c r="BL1390" s="13" t="s">
        <v>623</v>
      </c>
      <c r="BM1390" s="133" t="s">
        <v>5120</v>
      </c>
    </row>
    <row r="1391" spans="2:65" s="1" customFormat="1" ht="24.2" customHeight="1">
      <c r="B1391" s="122"/>
      <c r="C1391" s="138" t="s">
        <v>5121</v>
      </c>
      <c r="D1391" s="138" t="s">
        <v>2422</v>
      </c>
      <c r="E1391" s="139" t="s">
        <v>5122</v>
      </c>
      <c r="F1391" s="140" t="s">
        <v>5123</v>
      </c>
      <c r="G1391" s="141" t="s">
        <v>133</v>
      </c>
      <c r="H1391" s="142">
        <v>20</v>
      </c>
      <c r="I1391" s="143">
        <v>428</v>
      </c>
      <c r="J1391" s="143">
        <f t="shared" si="230"/>
        <v>8560</v>
      </c>
      <c r="K1391" s="140" t="s">
        <v>117</v>
      </c>
      <c r="L1391" s="144"/>
      <c r="M1391" s="145" t="s">
        <v>1</v>
      </c>
      <c r="N1391" s="146" t="s">
        <v>34</v>
      </c>
      <c r="O1391" s="131">
        <v>0</v>
      </c>
      <c r="P1391" s="131">
        <f t="shared" si="231"/>
        <v>0</v>
      </c>
      <c r="Q1391" s="131">
        <v>0</v>
      </c>
      <c r="R1391" s="131">
        <f t="shared" si="232"/>
        <v>0</v>
      </c>
      <c r="S1391" s="131">
        <v>0</v>
      </c>
      <c r="T1391" s="132">
        <f t="shared" si="233"/>
        <v>0</v>
      </c>
      <c r="AR1391" s="133" t="s">
        <v>623</v>
      </c>
      <c r="AT1391" s="133" t="s">
        <v>2422</v>
      </c>
      <c r="AU1391" s="133" t="s">
        <v>76</v>
      </c>
      <c r="AY1391" s="13" t="s">
        <v>112</v>
      </c>
      <c r="BE1391" s="134">
        <f t="shared" si="234"/>
        <v>8560</v>
      </c>
      <c r="BF1391" s="134">
        <f t="shared" si="235"/>
        <v>0</v>
      </c>
      <c r="BG1391" s="134">
        <f t="shared" si="236"/>
        <v>0</v>
      </c>
      <c r="BH1391" s="134">
        <f t="shared" si="237"/>
        <v>0</v>
      </c>
      <c r="BI1391" s="134">
        <f t="shared" si="238"/>
        <v>0</v>
      </c>
      <c r="BJ1391" s="13" t="s">
        <v>76</v>
      </c>
      <c r="BK1391" s="134">
        <f t="shared" si="239"/>
        <v>8560</v>
      </c>
      <c r="BL1391" s="13" t="s">
        <v>623</v>
      </c>
      <c r="BM1391" s="133" t="s">
        <v>5124</v>
      </c>
    </row>
    <row r="1392" spans="2:65" s="1" customFormat="1" ht="24.2" customHeight="1">
      <c r="B1392" s="122"/>
      <c r="C1392" s="138" t="s">
        <v>5125</v>
      </c>
      <c r="D1392" s="138" t="s">
        <v>2422</v>
      </c>
      <c r="E1392" s="139" t="s">
        <v>5126</v>
      </c>
      <c r="F1392" s="140" t="s">
        <v>5127</v>
      </c>
      <c r="G1392" s="141" t="s">
        <v>545</v>
      </c>
      <c r="H1392" s="142">
        <v>100</v>
      </c>
      <c r="I1392" s="143">
        <v>935</v>
      </c>
      <c r="J1392" s="143">
        <f t="shared" si="230"/>
        <v>93500</v>
      </c>
      <c r="K1392" s="140" t="s">
        <v>117</v>
      </c>
      <c r="L1392" s="144"/>
      <c r="M1392" s="145" t="s">
        <v>1</v>
      </c>
      <c r="N1392" s="146" t="s">
        <v>34</v>
      </c>
      <c r="O1392" s="131">
        <v>0</v>
      </c>
      <c r="P1392" s="131">
        <f t="shared" si="231"/>
        <v>0</v>
      </c>
      <c r="Q1392" s="131">
        <v>0</v>
      </c>
      <c r="R1392" s="131">
        <f t="shared" si="232"/>
        <v>0</v>
      </c>
      <c r="S1392" s="131">
        <v>0</v>
      </c>
      <c r="T1392" s="132">
        <f t="shared" si="233"/>
        <v>0</v>
      </c>
      <c r="AR1392" s="133" t="s">
        <v>623</v>
      </c>
      <c r="AT1392" s="133" t="s">
        <v>2422</v>
      </c>
      <c r="AU1392" s="133" t="s">
        <v>76</v>
      </c>
      <c r="AY1392" s="13" t="s">
        <v>112</v>
      </c>
      <c r="BE1392" s="134">
        <f t="shared" si="234"/>
        <v>93500</v>
      </c>
      <c r="BF1392" s="134">
        <f t="shared" si="235"/>
        <v>0</v>
      </c>
      <c r="BG1392" s="134">
        <f t="shared" si="236"/>
        <v>0</v>
      </c>
      <c r="BH1392" s="134">
        <f t="shared" si="237"/>
        <v>0</v>
      </c>
      <c r="BI1392" s="134">
        <f t="shared" si="238"/>
        <v>0</v>
      </c>
      <c r="BJ1392" s="13" t="s">
        <v>76</v>
      </c>
      <c r="BK1392" s="134">
        <f t="shared" si="239"/>
        <v>93500</v>
      </c>
      <c r="BL1392" s="13" t="s">
        <v>623</v>
      </c>
      <c r="BM1392" s="133" t="s">
        <v>5128</v>
      </c>
    </row>
    <row r="1393" spans="2:65" s="1" customFormat="1" ht="33" customHeight="1">
      <c r="B1393" s="122"/>
      <c r="C1393" s="138" t="s">
        <v>5129</v>
      </c>
      <c r="D1393" s="138" t="s">
        <v>2422</v>
      </c>
      <c r="E1393" s="139" t="s">
        <v>5130</v>
      </c>
      <c r="F1393" s="140" t="s">
        <v>5131</v>
      </c>
      <c r="G1393" s="141" t="s">
        <v>133</v>
      </c>
      <c r="H1393" s="142">
        <v>14</v>
      </c>
      <c r="I1393" s="143">
        <v>1280</v>
      </c>
      <c r="J1393" s="143">
        <f t="shared" si="230"/>
        <v>17920</v>
      </c>
      <c r="K1393" s="140" t="s">
        <v>117</v>
      </c>
      <c r="L1393" s="144"/>
      <c r="M1393" s="145" t="s">
        <v>1</v>
      </c>
      <c r="N1393" s="146" t="s">
        <v>34</v>
      </c>
      <c r="O1393" s="131">
        <v>0</v>
      </c>
      <c r="P1393" s="131">
        <f t="shared" si="231"/>
        <v>0</v>
      </c>
      <c r="Q1393" s="131">
        <v>0</v>
      </c>
      <c r="R1393" s="131">
        <f t="shared" si="232"/>
        <v>0</v>
      </c>
      <c r="S1393" s="131">
        <v>0</v>
      </c>
      <c r="T1393" s="132">
        <f t="shared" si="233"/>
        <v>0</v>
      </c>
      <c r="AR1393" s="133" t="s">
        <v>623</v>
      </c>
      <c r="AT1393" s="133" t="s">
        <v>2422</v>
      </c>
      <c r="AU1393" s="133" t="s">
        <v>76</v>
      </c>
      <c r="AY1393" s="13" t="s">
        <v>112</v>
      </c>
      <c r="BE1393" s="134">
        <f t="shared" si="234"/>
        <v>17920</v>
      </c>
      <c r="BF1393" s="134">
        <f t="shared" si="235"/>
        <v>0</v>
      </c>
      <c r="BG1393" s="134">
        <f t="shared" si="236"/>
        <v>0</v>
      </c>
      <c r="BH1393" s="134">
        <f t="shared" si="237"/>
        <v>0</v>
      </c>
      <c r="BI1393" s="134">
        <f t="shared" si="238"/>
        <v>0</v>
      </c>
      <c r="BJ1393" s="13" t="s">
        <v>76</v>
      </c>
      <c r="BK1393" s="134">
        <f t="shared" si="239"/>
        <v>17920</v>
      </c>
      <c r="BL1393" s="13" t="s">
        <v>623</v>
      </c>
      <c r="BM1393" s="133" t="s">
        <v>5132</v>
      </c>
    </row>
    <row r="1394" spans="2:65" s="1" customFormat="1" ht="24.2" customHeight="1">
      <c r="B1394" s="122"/>
      <c r="C1394" s="138" t="s">
        <v>5133</v>
      </c>
      <c r="D1394" s="138" t="s">
        <v>2422</v>
      </c>
      <c r="E1394" s="139" t="s">
        <v>5134</v>
      </c>
      <c r="F1394" s="140" t="s">
        <v>5135</v>
      </c>
      <c r="G1394" s="141" t="s">
        <v>133</v>
      </c>
      <c r="H1394" s="142">
        <v>10</v>
      </c>
      <c r="I1394" s="143">
        <v>670</v>
      </c>
      <c r="J1394" s="143">
        <f t="shared" si="230"/>
        <v>6700</v>
      </c>
      <c r="K1394" s="140" t="s">
        <v>117</v>
      </c>
      <c r="L1394" s="144"/>
      <c r="M1394" s="145" t="s">
        <v>1</v>
      </c>
      <c r="N1394" s="146" t="s">
        <v>34</v>
      </c>
      <c r="O1394" s="131">
        <v>0</v>
      </c>
      <c r="P1394" s="131">
        <f t="shared" si="231"/>
        <v>0</v>
      </c>
      <c r="Q1394" s="131">
        <v>0</v>
      </c>
      <c r="R1394" s="131">
        <f t="shared" si="232"/>
        <v>0</v>
      </c>
      <c r="S1394" s="131">
        <v>0</v>
      </c>
      <c r="T1394" s="132">
        <f t="shared" si="233"/>
        <v>0</v>
      </c>
      <c r="AR1394" s="133" t="s">
        <v>623</v>
      </c>
      <c r="AT1394" s="133" t="s">
        <v>2422</v>
      </c>
      <c r="AU1394" s="133" t="s">
        <v>76</v>
      </c>
      <c r="AY1394" s="13" t="s">
        <v>112</v>
      </c>
      <c r="BE1394" s="134">
        <f t="shared" si="234"/>
        <v>6700</v>
      </c>
      <c r="BF1394" s="134">
        <f t="shared" si="235"/>
        <v>0</v>
      </c>
      <c r="BG1394" s="134">
        <f t="shared" si="236"/>
        <v>0</v>
      </c>
      <c r="BH1394" s="134">
        <f t="shared" si="237"/>
        <v>0</v>
      </c>
      <c r="BI1394" s="134">
        <f t="shared" si="238"/>
        <v>0</v>
      </c>
      <c r="BJ1394" s="13" t="s">
        <v>76</v>
      </c>
      <c r="BK1394" s="134">
        <f t="shared" si="239"/>
        <v>6700</v>
      </c>
      <c r="BL1394" s="13" t="s">
        <v>623</v>
      </c>
      <c r="BM1394" s="133" t="s">
        <v>5136</v>
      </c>
    </row>
    <row r="1395" spans="2:65" s="1" customFormat="1" ht="33" customHeight="1">
      <c r="B1395" s="122"/>
      <c r="C1395" s="138" t="s">
        <v>5137</v>
      </c>
      <c r="D1395" s="138" t="s">
        <v>2422</v>
      </c>
      <c r="E1395" s="139" t="s">
        <v>5138</v>
      </c>
      <c r="F1395" s="140" t="s">
        <v>5139</v>
      </c>
      <c r="G1395" s="141" t="s">
        <v>133</v>
      </c>
      <c r="H1395" s="142">
        <v>10</v>
      </c>
      <c r="I1395" s="143">
        <v>2400</v>
      </c>
      <c r="J1395" s="143">
        <f t="shared" si="230"/>
        <v>24000</v>
      </c>
      <c r="K1395" s="140" t="s">
        <v>117</v>
      </c>
      <c r="L1395" s="144"/>
      <c r="M1395" s="145" t="s">
        <v>1</v>
      </c>
      <c r="N1395" s="146" t="s">
        <v>34</v>
      </c>
      <c r="O1395" s="131">
        <v>0</v>
      </c>
      <c r="P1395" s="131">
        <f t="shared" si="231"/>
        <v>0</v>
      </c>
      <c r="Q1395" s="131">
        <v>0</v>
      </c>
      <c r="R1395" s="131">
        <f t="shared" si="232"/>
        <v>0</v>
      </c>
      <c r="S1395" s="131">
        <v>0</v>
      </c>
      <c r="T1395" s="132">
        <f t="shared" si="233"/>
        <v>0</v>
      </c>
      <c r="AR1395" s="133" t="s">
        <v>623</v>
      </c>
      <c r="AT1395" s="133" t="s">
        <v>2422</v>
      </c>
      <c r="AU1395" s="133" t="s">
        <v>76</v>
      </c>
      <c r="AY1395" s="13" t="s">
        <v>112</v>
      </c>
      <c r="BE1395" s="134">
        <f t="shared" si="234"/>
        <v>24000</v>
      </c>
      <c r="BF1395" s="134">
        <f t="shared" si="235"/>
        <v>0</v>
      </c>
      <c r="BG1395" s="134">
        <f t="shared" si="236"/>
        <v>0</v>
      </c>
      <c r="BH1395" s="134">
        <f t="shared" si="237"/>
        <v>0</v>
      </c>
      <c r="BI1395" s="134">
        <f t="shared" si="238"/>
        <v>0</v>
      </c>
      <c r="BJ1395" s="13" t="s">
        <v>76</v>
      </c>
      <c r="BK1395" s="134">
        <f t="shared" si="239"/>
        <v>24000</v>
      </c>
      <c r="BL1395" s="13" t="s">
        <v>623</v>
      </c>
      <c r="BM1395" s="133" t="s">
        <v>5140</v>
      </c>
    </row>
    <row r="1396" spans="2:65" s="1" customFormat="1" ht="24.2" customHeight="1">
      <c r="B1396" s="122"/>
      <c r="C1396" s="138" t="s">
        <v>5141</v>
      </c>
      <c r="D1396" s="138" t="s">
        <v>2422</v>
      </c>
      <c r="E1396" s="139" t="s">
        <v>5142</v>
      </c>
      <c r="F1396" s="140" t="s">
        <v>5143</v>
      </c>
      <c r="G1396" s="141" t="s">
        <v>133</v>
      </c>
      <c r="H1396" s="142">
        <v>50</v>
      </c>
      <c r="I1396" s="143">
        <v>389</v>
      </c>
      <c r="J1396" s="143">
        <f t="shared" si="230"/>
        <v>19450</v>
      </c>
      <c r="K1396" s="140" t="s">
        <v>117</v>
      </c>
      <c r="L1396" s="144"/>
      <c r="M1396" s="145" t="s">
        <v>1</v>
      </c>
      <c r="N1396" s="146" t="s">
        <v>34</v>
      </c>
      <c r="O1396" s="131">
        <v>0</v>
      </c>
      <c r="P1396" s="131">
        <f t="shared" si="231"/>
        <v>0</v>
      </c>
      <c r="Q1396" s="131">
        <v>0</v>
      </c>
      <c r="R1396" s="131">
        <f t="shared" si="232"/>
        <v>0</v>
      </c>
      <c r="S1396" s="131">
        <v>0</v>
      </c>
      <c r="T1396" s="132">
        <f t="shared" si="233"/>
        <v>0</v>
      </c>
      <c r="AR1396" s="133" t="s">
        <v>623</v>
      </c>
      <c r="AT1396" s="133" t="s">
        <v>2422</v>
      </c>
      <c r="AU1396" s="133" t="s">
        <v>76</v>
      </c>
      <c r="AY1396" s="13" t="s">
        <v>112</v>
      </c>
      <c r="BE1396" s="134">
        <f t="shared" si="234"/>
        <v>19450</v>
      </c>
      <c r="BF1396" s="134">
        <f t="shared" si="235"/>
        <v>0</v>
      </c>
      <c r="BG1396" s="134">
        <f t="shared" si="236"/>
        <v>0</v>
      </c>
      <c r="BH1396" s="134">
        <f t="shared" si="237"/>
        <v>0</v>
      </c>
      <c r="BI1396" s="134">
        <f t="shared" si="238"/>
        <v>0</v>
      </c>
      <c r="BJ1396" s="13" t="s">
        <v>76</v>
      </c>
      <c r="BK1396" s="134">
        <f t="shared" si="239"/>
        <v>19450</v>
      </c>
      <c r="BL1396" s="13" t="s">
        <v>623</v>
      </c>
      <c r="BM1396" s="133" t="s">
        <v>5144</v>
      </c>
    </row>
    <row r="1397" spans="2:65" s="1" customFormat="1" ht="24.2" customHeight="1">
      <c r="B1397" s="122"/>
      <c r="C1397" s="138" t="s">
        <v>5145</v>
      </c>
      <c r="D1397" s="138" t="s">
        <v>2422</v>
      </c>
      <c r="E1397" s="139" t="s">
        <v>5146</v>
      </c>
      <c r="F1397" s="140" t="s">
        <v>5147</v>
      </c>
      <c r="G1397" s="141" t="s">
        <v>116</v>
      </c>
      <c r="H1397" s="142">
        <v>10</v>
      </c>
      <c r="I1397" s="143">
        <v>37.799999999999997</v>
      </c>
      <c r="J1397" s="143">
        <f t="shared" si="230"/>
        <v>378</v>
      </c>
      <c r="K1397" s="140" t="s">
        <v>117</v>
      </c>
      <c r="L1397" s="144"/>
      <c r="M1397" s="145" t="s">
        <v>1</v>
      </c>
      <c r="N1397" s="146" t="s">
        <v>34</v>
      </c>
      <c r="O1397" s="131">
        <v>0</v>
      </c>
      <c r="P1397" s="131">
        <f t="shared" si="231"/>
        <v>0</v>
      </c>
      <c r="Q1397" s="131">
        <v>0</v>
      </c>
      <c r="R1397" s="131">
        <f t="shared" si="232"/>
        <v>0</v>
      </c>
      <c r="S1397" s="131">
        <v>0</v>
      </c>
      <c r="T1397" s="132">
        <f t="shared" si="233"/>
        <v>0</v>
      </c>
      <c r="AR1397" s="133" t="s">
        <v>623</v>
      </c>
      <c r="AT1397" s="133" t="s">
        <v>2422</v>
      </c>
      <c r="AU1397" s="133" t="s">
        <v>76</v>
      </c>
      <c r="AY1397" s="13" t="s">
        <v>112</v>
      </c>
      <c r="BE1397" s="134">
        <f t="shared" si="234"/>
        <v>378</v>
      </c>
      <c r="BF1397" s="134">
        <f t="shared" si="235"/>
        <v>0</v>
      </c>
      <c r="BG1397" s="134">
        <f t="shared" si="236"/>
        <v>0</v>
      </c>
      <c r="BH1397" s="134">
        <f t="shared" si="237"/>
        <v>0</v>
      </c>
      <c r="BI1397" s="134">
        <f t="shared" si="238"/>
        <v>0</v>
      </c>
      <c r="BJ1397" s="13" t="s">
        <v>76</v>
      </c>
      <c r="BK1397" s="134">
        <f t="shared" si="239"/>
        <v>378</v>
      </c>
      <c r="BL1397" s="13" t="s">
        <v>623</v>
      </c>
      <c r="BM1397" s="133" t="s">
        <v>5148</v>
      </c>
    </row>
    <row r="1398" spans="2:65" s="1" customFormat="1" ht="24.2" customHeight="1">
      <c r="B1398" s="122"/>
      <c r="C1398" s="138" t="s">
        <v>5149</v>
      </c>
      <c r="D1398" s="138" t="s">
        <v>2422</v>
      </c>
      <c r="E1398" s="139" t="s">
        <v>5150</v>
      </c>
      <c r="F1398" s="140" t="s">
        <v>5151</v>
      </c>
      <c r="G1398" s="141" t="s">
        <v>133</v>
      </c>
      <c r="H1398" s="142">
        <v>10</v>
      </c>
      <c r="I1398" s="143">
        <v>18.899999999999999</v>
      </c>
      <c r="J1398" s="143">
        <f t="shared" si="230"/>
        <v>189</v>
      </c>
      <c r="K1398" s="140" t="s">
        <v>117</v>
      </c>
      <c r="L1398" s="144"/>
      <c r="M1398" s="145" t="s">
        <v>1</v>
      </c>
      <c r="N1398" s="146" t="s">
        <v>34</v>
      </c>
      <c r="O1398" s="131">
        <v>0</v>
      </c>
      <c r="P1398" s="131">
        <f t="shared" si="231"/>
        <v>0</v>
      </c>
      <c r="Q1398" s="131">
        <v>0</v>
      </c>
      <c r="R1398" s="131">
        <f t="shared" si="232"/>
        <v>0</v>
      </c>
      <c r="S1398" s="131">
        <v>0</v>
      </c>
      <c r="T1398" s="132">
        <f t="shared" si="233"/>
        <v>0</v>
      </c>
      <c r="AR1398" s="133" t="s">
        <v>623</v>
      </c>
      <c r="AT1398" s="133" t="s">
        <v>2422</v>
      </c>
      <c r="AU1398" s="133" t="s">
        <v>76</v>
      </c>
      <c r="AY1398" s="13" t="s">
        <v>112</v>
      </c>
      <c r="BE1398" s="134">
        <f t="shared" si="234"/>
        <v>189</v>
      </c>
      <c r="BF1398" s="134">
        <f t="shared" si="235"/>
        <v>0</v>
      </c>
      <c r="BG1398" s="134">
        <f t="shared" si="236"/>
        <v>0</v>
      </c>
      <c r="BH1398" s="134">
        <f t="shared" si="237"/>
        <v>0</v>
      </c>
      <c r="BI1398" s="134">
        <f t="shared" si="238"/>
        <v>0</v>
      </c>
      <c r="BJ1398" s="13" t="s">
        <v>76</v>
      </c>
      <c r="BK1398" s="134">
        <f t="shared" si="239"/>
        <v>189</v>
      </c>
      <c r="BL1398" s="13" t="s">
        <v>623</v>
      </c>
      <c r="BM1398" s="133" t="s">
        <v>5152</v>
      </c>
    </row>
    <row r="1399" spans="2:65" s="1" customFormat="1" ht="24.2" customHeight="1">
      <c r="B1399" s="122"/>
      <c r="C1399" s="138" t="s">
        <v>5153</v>
      </c>
      <c r="D1399" s="138" t="s">
        <v>2422</v>
      </c>
      <c r="E1399" s="139" t="s">
        <v>5154</v>
      </c>
      <c r="F1399" s="140" t="s">
        <v>5155</v>
      </c>
      <c r="G1399" s="141" t="s">
        <v>133</v>
      </c>
      <c r="H1399" s="142">
        <v>10</v>
      </c>
      <c r="I1399" s="143">
        <v>1380</v>
      </c>
      <c r="J1399" s="143">
        <f t="shared" si="230"/>
        <v>13800</v>
      </c>
      <c r="K1399" s="140" t="s">
        <v>117</v>
      </c>
      <c r="L1399" s="144"/>
      <c r="M1399" s="145" t="s">
        <v>1</v>
      </c>
      <c r="N1399" s="146" t="s">
        <v>34</v>
      </c>
      <c r="O1399" s="131">
        <v>0</v>
      </c>
      <c r="P1399" s="131">
        <f t="shared" si="231"/>
        <v>0</v>
      </c>
      <c r="Q1399" s="131">
        <v>0</v>
      </c>
      <c r="R1399" s="131">
        <f t="shared" si="232"/>
        <v>0</v>
      </c>
      <c r="S1399" s="131">
        <v>0</v>
      </c>
      <c r="T1399" s="132">
        <f t="shared" si="233"/>
        <v>0</v>
      </c>
      <c r="AR1399" s="133" t="s">
        <v>623</v>
      </c>
      <c r="AT1399" s="133" t="s">
        <v>2422</v>
      </c>
      <c r="AU1399" s="133" t="s">
        <v>76</v>
      </c>
      <c r="AY1399" s="13" t="s">
        <v>112</v>
      </c>
      <c r="BE1399" s="134">
        <f t="shared" si="234"/>
        <v>13800</v>
      </c>
      <c r="BF1399" s="134">
        <f t="shared" si="235"/>
        <v>0</v>
      </c>
      <c r="BG1399" s="134">
        <f t="shared" si="236"/>
        <v>0</v>
      </c>
      <c r="BH1399" s="134">
        <f t="shared" si="237"/>
        <v>0</v>
      </c>
      <c r="BI1399" s="134">
        <f t="shared" si="238"/>
        <v>0</v>
      </c>
      <c r="BJ1399" s="13" t="s">
        <v>76</v>
      </c>
      <c r="BK1399" s="134">
        <f t="shared" si="239"/>
        <v>13800</v>
      </c>
      <c r="BL1399" s="13" t="s">
        <v>623</v>
      </c>
      <c r="BM1399" s="133" t="s">
        <v>5156</v>
      </c>
    </row>
    <row r="1400" spans="2:65" s="1" customFormat="1" ht="24.2" customHeight="1">
      <c r="B1400" s="122"/>
      <c r="C1400" s="138" t="s">
        <v>5157</v>
      </c>
      <c r="D1400" s="138" t="s">
        <v>2422</v>
      </c>
      <c r="E1400" s="139" t="s">
        <v>5158</v>
      </c>
      <c r="F1400" s="140" t="s">
        <v>5159</v>
      </c>
      <c r="G1400" s="141" t="s">
        <v>133</v>
      </c>
      <c r="H1400" s="142">
        <v>10</v>
      </c>
      <c r="I1400" s="143">
        <v>1180</v>
      </c>
      <c r="J1400" s="143">
        <f t="shared" si="230"/>
        <v>11800</v>
      </c>
      <c r="K1400" s="140" t="s">
        <v>117</v>
      </c>
      <c r="L1400" s="144"/>
      <c r="M1400" s="145" t="s">
        <v>1</v>
      </c>
      <c r="N1400" s="146" t="s">
        <v>34</v>
      </c>
      <c r="O1400" s="131">
        <v>0</v>
      </c>
      <c r="P1400" s="131">
        <f t="shared" si="231"/>
        <v>0</v>
      </c>
      <c r="Q1400" s="131">
        <v>0</v>
      </c>
      <c r="R1400" s="131">
        <f t="shared" si="232"/>
        <v>0</v>
      </c>
      <c r="S1400" s="131">
        <v>0</v>
      </c>
      <c r="T1400" s="132">
        <f t="shared" si="233"/>
        <v>0</v>
      </c>
      <c r="AR1400" s="133" t="s">
        <v>623</v>
      </c>
      <c r="AT1400" s="133" t="s">
        <v>2422</v>
      </c>
      <c r="AU1400" s="133" t="s">
        <v>76</v>
      </c>
      <c r="AY1400" s="13" t="s">
        <v>112</v>
      </c>
      <c r="BE1400" s="134">
        <f t="shared" si="234"/>
        <v>11800</v>
      </c>
      <c r="BF1400" s="134">
        <f t="shared" si="235"/>
        <v>0</v>
      </c>
      <c r="BG1400" s="134">
        <f t="shared" si="236"/>
        <v>0</v>
      </c>
      <c r="BH1400" s="134">
        <f t="shared" si="237"/>
        <v>0</v>
      </c>
      <c r="BI1400" s="134">
        <f t="shared" si="238"/>
        <v>0</v>
      </c>
      <c r="BJ1400" s="13" t="s">
        <v>76</v>
      </c>
      <c r="BK1400" s="134">
        <f t="shared" si="239"/>
        <v>11800</v>
      </c>
      <c r="BL1400" s="13" t="s">
        <v>623</v>
      </c>
      <c r="BM1400" s="133" t="s">
        <v>5160</v>
      </c>
    </row>
    <row r="1401" spans="2:65" s="1" customFormat="1" ht="24.2" customHeight="1">
      <c r="B1401" s="122"/>
      <c r="C1401" s="138" t="s">
        <v>5161</v>
      </c>
      <c r="D1401" s="138" t="s">
        <v>2422</v>
      </c>
      <c r="E1401" s="139" t="s">
        <v>5162</v>
      </c>
      <c r="F1401" s="140" t="s">
        <v>5163</v>
      </c>
      <c r="G1401" s="141" t="s">
        <v>133</v>
      </c>
      <c r="H1401" s="142">
        <v>4</v>
      </c>
      <c r="I1401" s="143">
        <v>1250</v>
      </c>
      <c r="J1401" s="143">
        <f t="shared" si="230"/>
        <v>5000</v>
      </c>
      <c r="K1401" s="140" t="s">
        <v>117</v>
      </c>
      <c r="L1401" s="144"/>
      <c r="M1401" s="145" t="s">
        <v>1</v>
      </c>
      <c r="N1401" s="146" t="s">
        <v>34</v>
      </c>
      <c r="O1401" s="131">
        <v>0</v>
      </c>
      <c r="P1401" s="131">
        <f t="shared" si="231"/>
        <v>0</v>
      </c>
      <c r="Q1401" s="131">
        <v>0</v>
      </c>
      <c r="R1401" s="131">
        <f t="shared" si="232"/>
        <v>0</v>
      </c>
      <c r="S1401" s="131">
        <v>0</v>
      </c>
      <c r="T1401" s="132">
        <f t="shared" si="233"/>
        <v>0</v>
      </c>
      <c r="AR1401" s="133" t="s">
        <v>623</v>
      </c>
      <c r="AT1401" s="133" t="s">
        <v>2422</v>
      </c>
      <c r="AU1401" s="133" t="s">
        <v>76</v>
      </c>
      <c r="AY1401" s="13" t="s">
        <v>112</v>
      </c>
      <c r="BE1401" s="134">
        <f t="shared" si="234"/>
        <v>5000</v>
      </c>
      <c r="BF1401" s="134">
        <f t="shared" si="235"/>
        <v>0</v>
      </c>
      <c r="BG1401" s="134">
        <f t="shared" si="236"/>
        <v>0</v>
      </c>
      <c r="BH1401" s="134">
        <f t="shared" si="237"/>
        <v>0</v>
      </c>
      <c r="BI1401" s="134">
        <f t="shared" si="238"/>
        <v>0</v>
      </c>
      <c r="BJ1401" s="13" t="s">
        <v>76</v>
      </c>
      <c r="BK1401" s="134">
        <f t="shared" si="239"/>
        <v>5000</v>
      </c>
      <c r="BL1401" s="13" t="s">
        <v>623</v>
      </c>
      <c r="BM1401" s="133" t="s">
        <v>5164</v>
      </c>
    </row>
    <row r="1402" spans="2:65" s="1" customFormat="1" ht="24.2" customHeight="1">
      <c r="B1402" s="122"/>
      <c r="C1402" s="138" t="s">
        <v>5165</v>
      </c>
      <c r="D1402" s="138" t="s">
        <v>2422</v>
      </c>
      <c r="E1402" s="139" t="s">
        <v>5166</v>
      </c>
      <c r="F1402" s="140" t="s">
        <v>5167</v>
      </c>
      <c r="G1402" s="141" t="s">
        <v>133</v>
      </c>
      <c r="H1402" s="142">
        <v>4</v>
      </c>
      <c r="I1402" s="143">
        <v>1270</v>
      </c>
      <c r="J1402" s="143">
        <f t="shared" si="230"/>
        <v>5080</v>
      </c>
      <c r="K1402" s="140" t="s">
        <v>117</v>
      </c>
      <c r="L1402" s="144"/>
      <c r="M1402" s="145" t="s">
        <v>1</v>
      </c>
      <c r="N1402" s="146" t="s">
        <v>34</v>
      </c>
      <c r="O1402" s="131">
        <v>0</v>
      </c>
      <c r="P1402" s="131">
        <f t="shared" si="231"/>
        <v>0</v>
      </c>
      <c r="Q1402" s="131">
        <v>0</v>
      </c>
      <c r="R1402" s="131">
        <f t="shared" si="232"/>
        <v>0</v>
      </c>
      <c r="S1402" s="131">
        <v>0</v>
      </c>
      <c r="T1402" s="132">
        <f t="shared" si="233"/>
        <v>0</v>
      </c>
      <c r="AR1402" s="133" t="s">
        <v>623</v>
      </c>
      <c r="AT1402" s="133" t="s">
        <v>2422</v>
      </c>
      <c r="AU1402" s="133" t="s">
        <v>76</v>
      </c>
      <c r="AY1402" s="13" t="s">
        <v>112</v>
      </c>
      <c r="BE1402" s="134">
        <f t="shared" si="234"/>
        <v>5080</v>
      </c>
      <c r="BF1402" s="134">
        <f t="shared" si="235"/>
        <v>0</v>
      </c>
      <c r="BG1402" s="134">
        <f t="shared" si="236"/>
        <v>0</v>
      </c>
      <c r="BH1402" s="134">
        <f t="shared" si="237"/>
        <v>0</v>
      </c>
      <c r="BI1402" s="134">
        <f t="shared" si="238"/>
        <v>0</v>
      </c>
      <c r="BJ1402" s="13" t="s">
        <v>76</v>
      </c>
      <c r="BK1402" s="134">
        <f t="shared" si="239"/>
        <v>5080</v>
      </c>
      <c r="BL1402" s="13" t="s">
        <v>623</v>
      </c>
      <c r="BM1402" s="133" t="s">
        <v>5168</v>
      </c>
    </row>
    <row r="1403" spans="2:65" s="1" customFormat="1" ht="24.2" customHeight="1">
      <c r="B1403" s="122"/>
      <c r="C1403" s="138" t="s">
        <v>5169</v>
      </c>
      <c r="D1403" s="138" t="s">
        <v>2422</v>
      </c>
      <c r="E1403" s="139" t="s">
        <v>5170</v>
      </c>
      <c r="F1403" s="140" t="s">
        <v>5171</v>
      </c>
      <c r="G1403" s="141" t="s">
        <v>133</v>
      </c>
      <c r="H1403" s="142">
        <v>4</v>
      </c>
      <c r="I1403" s="143">
        <v>1290</v>
      </c>
      <c r="J1403" s="143">
        <f t="shared" si="230"/>
        <v>5160</v>
      </c>
      <c r="K1403" s="140" t="s">
        <v>117</v>
      </c>
      <c r="L1403" s="144"/>
      <c r="M1403" s="145" t="s">
        <v>1</v>
      </c>
      <c r="N1403" s="146" t="s">
        <v>34</v>
      </c>
      <c r="O1403" s="131">
        <v>0</v>
      </c>
      <c r="P1403" s="131">
        <f t="shared" si="231"/>
        <v>0</v>
      </c>
      <c r="Q1403" s="131">
        <v>0</v>
      </c>
      <c r="R1403" s="131">
        <f t="shared" si="232"/>
        <v>0</v>
      </c>
      <c r="S1403" s="131">
        <v>0</v>
      </c>
      <c r="T1403" s="132">
        <f t="shared" si="233"/>
        <v>0</v>
      </c>
      <c r="AR1403" s="133" t="s">
        <v>623</v>
      </c>
      <c r="AT1403" s="133" t="s">
        <v>2422</v>
      </c>
      <c r="AU1403" s="133" t="s">
        <v>76</v>
      </c>
      <c r="AY1403" s="13" t="s">
        <v>112</v>
      </c>
      <c r="BE1403" s="134">
        <f t="shared" si="234"/>
        <v>5160</v>
      </c>
      <c r="BF1403" s="134">
        <f t="shared" si="235"/>
        <v>0</v>
      </c>
      <c r="BG1403" s="134">
        <f t="shared" si="236"/>
        <v>0</v>
      </c>
      <c r="BH1403" s="134">
        <f t="shared" si="237"/>
        <v>0</v>
      </c>
      <c r="BI1403" s="134">
        <f t="shared" si="238"/>
        <v>0</v>
      </c>
      <c r="BJ1403" s="13" t="s">
        <v>76</v>
      </c>
      <c r="BK1403" s="134">
        <f t="shared" si="239"/>
        <v>5160</v>
      </c>
      <c r="BL1403" s="13" t="s">
        <v>623</v>
      </c>
      <c r="BM1403" s="133" t="s">
        <v>5172</v>
      </c>
    </row>
    <row r="1404" spans="2:65" s="1" customFormat="1" ht="24.2" customHeight="1">
      <c r="B1404" s="122"/>
      <c r="C1404" s="138" t="s">
        <v>5173</v>
      </c>
      <c r="D1404" s="138" t="s">
        <v>2422</v>
      </c>
      <c r="E1404" s="139" t="s">
        <v>5174</v>
      </c>
      <c r="F1404" s="140" t="s">
        <v>5175</v>
      </c>
      <c r="G1404" s="141" t="s">
        <v>133</v>
      </c>
      <c r="H1404" s="142">
        <v>2</v>
      </c>
      <c r="I1404" s="143">
        <v>710</v>
      </c>
      <c r="J1404" s="143">
        <f t="shared" si="230"/>
        <v>1420</v>
      </c>
      <c r="K1404" s="140" t="s">
        <v>117</v>
      </c>
      <c r="L1404" s="144"/>
      <c r="M1404" s="145" t="s">
        <v>1</v>
      </c>
      <c r="N1404" s="146" t="s">
        <v>34</v>
      </c>
      <c r="O1404" s="131">
        <v>0</v>
      </c>
      <c r="P1404" s="131">
        <f t="shared" si="231"/>
        <v>0</v>
      </c>
      <c r="Q1404" s="131">
        <v>0</v>
      </c>
      <c r="R1404" s="131">
        <f t="shared" si="232"/>
        <v>0</v>
      </c>
      <c r="S1404" s="131">
        <v>0</v>
      </c>
      <c r="T1404" s="132">
        <f t="shared" si="233"/>
        <v>0</v>
      </c>
      <c r="AR1404" s="133" t="s">
        <v>623</v>
      </c>
      <c r="AT1404" s="133" t="s">
        <v>2422</v>
      </c>
      <c r="AU1404" s="133" t="s">
        <v>76</v>
      </c>
      <c r="AY1404" s="13" t="s">
        <v>112</v>
      </c>
      <c r="BE1404" s="134">
        <f t="shared" si="234"/>
        <v>1420</v>
      </c>
      <c r="BF1404" s="134">
        <f t="shared" si="235"/>
        <v>0</v>
      </c>
      <c r="BG1404" s="134">
        <f t="shared" si="236"/>
        <v>0</v>
      </c>
      <c r="BH1404" s="134">
        <f t="shared" si="237"/>
        <v>0</v>
      </c>
      <c r="BI1404" s="134">
        <f t="shared" si="238"/>
        <v>0</v>
      </c>
      <c r="BJ1404" s="13" t="s">
        <v>76</v>
      </c>
      <c r="BK1404" s="134">
        <f t="shared" si="239"/>
        <v>1420</v>
      </c>
      <c r="BL1404" s="13" t="s">
        <v>623</v>
      </c>
      <c r="BM1404" s="133" t="s">
        <v>5176</v>
      </c>
    </row>
    <row r="1405" spans="2:65" s="1" customFormat="1" ht="24.2" customHeight="1">
      <c r="B1405" s="122"/>
      <c r="C1405" s="138" t="s">
        <v>5177</v>
      </c>
      <c r="D1405" s="138" t="s">
        <v>2422</v>
      </c>
      <c r="E1405" s="139" t="s">
        <v>5178</v>
      </c>
      <c r="F1405" s="140" t="s">
        <v>5179</v>
      </c>
      <c r="G1405" s="141" t="s">
        <v>133</v>
      </c>
      <c r="H1405" s="142">
        <v>10</v>
      </c>
      <c r="I1405" s="143">
        <v>727</v>
      </c>
      <c r="J1405" s="143">
        <f t="shared" si="230"/>
        <v>7270</v>
      </c>
      <c r="K1405" s="140" t="s">
        <v>117</v>
      </c>
      <c r="L1405" s="144"/>
      <c r="M1405" s="145" t="s">
        <v>1</v>
      </c>
      <c r="N1405" s="146" t="s">
        <v>34</v>
      </c>
      <c r="O1405" s="131">
        <v>0</v>
      </c>
      <c r="P1405" s="131">
        <f t="shared" si="231"/>
        <v>0</v>
      </c>
      <c r="Q1405" s="131">
        <v>0</v>
      </c>
      <c r="R1405" s="131">
        <f t="shared" si="232"/>
        <v>0</v>
      </c>
      <c r="S1405" s="131">
        <v>0</v>
      </c>
      <c r="T1405" s="132">
        <f t="shared" si="233"/>
        <v>0</v>
      </c>
      <c r="AR1405" s="133" t="s">
        <v>623</v>
      </c>
      <c r="AT1405" s="133" t="s">
        <v>2422</v>
      </c>
      <c r="AU1405" s="133" t="s">
        <v>76</v>
      </c>
      <c r="AY1405" s="13" t="s">
        <v>112</v>
      </c>
      <c r="BE1405" s="134">
        <f t="shared" si="234"/>
        <v>7270</v>
      </c>
      <c r="BF1405" s="134">
        <f t="shared" si="235"/>
        <v>0</v>
      </c>
      <c r="BG1405" s="134">
        <f t="shared" si="236"/>
        <v>0</v>
      </c>
      <c r="BH1405" s="134">
        <f t="shared" si="237"/>
        <v>0</v>
      </c>
      <c r="BI1405" s="134">
        <f t="shared" si="238"/>
        <v>0</v>
      </c>
      <c r="BJ1405" s="13" t="s">
        <v>76</v>
      </c>
      <c r="BK1405" s="134">
        <f t="shared" si="239"/>
        <v>7270</v>
      </c>
      <c r="BL1405" s="13" t="s">
        <v>623</v>
      </c>
      <c r="BM1405" s="133" t="s">
        <v>5180</v>
      </c>
    </row>
    <row r="1406" spans="2:65" s="1" customFormat="1" ht="24.2" customHeight="1">
      <c r="B1406" s="122"/>
      <c r="C1406" s="138" t="s">
        <v>5181</v>
      </c>
      <c r="D1406" s="138" t="s">
        <v>2422</v>
      </c>
      <c r="E1406" s="139" t="s">
        <v>5182</v>
      </c>
      <c r="F1406" s="140" t="s">
        <v>5183</v>
      </c>
      <c r="G1406" s="141" t="s">
        <v>133</v>
      </c>
      <c r="H1406" s="142">
        <v>2</v>
      </c>
      <c r="I1406" s="143">
        <v>737</v>
      </c>
      <c r="J1406" s="143">
        <f t="shared" si="230"/>
        <v>1474</v>
      </c>
      <c r="K1406" s="140" t="s">
        <v>117</v>
      </c>
      <c r="L1406" s="144"/>
      <c r="M1406" s="145" t="s">
        <v>1</v>
      </c>
      <c r="N1406" s="146" t="s">
        <v>34</v>
      </c>
      <c r="O1406" s="131">
        <v>0</v>
      </c>
      <c r="P1406" s="131">
        <f t="shared" si="231"/>
        <v>0</v>
      </c>
      <c r="Q1406" s="131">
        <v>0</v>
      </c>
      <c r="R1406" s="131">
        <f t="shared" si="232"/>
        <v>0</v>
      </c>
      <c r="S1406" s="131">
        <v>0</v>
      </c>
      <c r="T1406" s="132">
        <f t="shared" si="233"/>
        <v>0</v>
      </c>
      <c r="AR1406" s="133" t="s">
        <v>623</v>
      </c>
      <c r="AT1406" s="133" t="s">
        <v>2422</v>
      </c>
      <c r="AU1406" s="133" t="s">
        <v>76</v>
      </c>
      <c r="AY1406" s="13" t="s">
        <v>112</v>
      </c>
      <c r="BE1406" s="134">
        <f t="shared" si="234"/>
        <v>1474</v>
      </c>
      <c r="BF1406" s="134">
        <f t="shared" si="235"/>
        <v>0</v>
      </c>
      <c r="BG1406" s="134">
        <f t="shared" si="236"/>
        <v>0</v>
      </c>
      <c r="BH1406" s="134">
        <f t="shared" si="237"/>
        <v>0</v>
      </c>
      <c r="BI1406" s="134">
        <f t="shared" si="238"/>
        <v>0</v>
      </c>
      <c r="BJ1406" s="13" t="s">
        <v>76</v>
      </c>
      <c r="BK1406" s="134">
        <f t="shared" si="239"/>
        <v>1474</v>
      </c>
      <c r="BL1406" s="13" t="s">
        <v>623</v>
      </c>
      <c r="BM1406" s="133" t="s">
        <v>5184</v>
      </c>
    </row>
    <row r="1407" spans="2:65" s="1" customFormat="1" ht="21.75" customHeight="1">
      <c r="B1407" s="122"/>
      <c r="C1407" s="138" t="s">
        <v>5185</v>
      </c>
      <c r="D1407" s="138" t="s">
        <v>2422</v>
      </c>
      <c r="E1407" s="139" t="s">
        <v>5186</v>
      </c>
      <c r="F1407" s="140" t="s">
        <v>5187</v>
      </c>
      <c r="G1407" s="141" t="s">
        <v>133</v>
      </c>
      <c r="H1407" s="142">
        <v>20</v>
      </c>
      <c r="I1407" s="143">
        <v>4860</v>
      </c>
      <c r="J1407" s="143">
        <f t="shared" si="230"/>
        <v>97200</v>
      </c>
      <c r="K1407" s="140" t="s">
        <v>117</v>
      </c>
      <c r="L1407" s="144"/>
      <c r="M1407" s="145" t="s">
        <v>1</v>
      </c>
      <c r="N1407" s="146" t="s">
        <v>34</v>
      </c>
      <c r="O1407" s="131">
        <v>0</v>
      </c>
      <c r="P1407" s="131">
        <f t="shared" si="231"/>
        <v>0</v>
      </c>
      <c r="Q1407" s="131">
        <v>0</v>
      </c>
      <c r="R1407" s="131">
        <f t="shared" si="232"/>
        <v>0</v>
      </c>
      <c r="S1407" s="131">
        <v>0</v>
      </c>
      <c r="T1407" s="132">
        <f t="shared" si="233"/>
        <v>0</v>
      </c>
      <c r="AR1407" s="133" t="s">
        <v>623</v>
      </c>
      <c r="AT1407" s="133" t="s">
        <v>2422</v>
      </c>
      <c r="AU1407" s="133" t="s">
        <v>76</v>
      </c>
      <c r="AY1407" s="13" t="s">
        <v>112</v>
      </c>
      <c r="BE1407" s="134">
        <f t="shared" si="234"/>
        <v>97200</v>
      </c>
      <c r="BF1407" s="134">
        <f t="shared" si="235"/>
        <v>0</v>
      </c>
      <c r="BG1407" s="134">
        <f t="shared" si="236"/>
        <v>0</v>
      </c>
      <c r="BH1407" s="134">
        <f t="shared" si="237"/>
        <v>0</v>
      </c>
      <c r="BI1407" s="134">
        <f t="shared" si="238"/>
        <v>0</v>
      </c>
      <c r="BJ1407" s="13" t="s">
        <v>76</v>
      </c>
      <c r="BK1407" s="134">
        <f t="shared" si="239"/>
        <v>97200</v>
      </c>
      <c r="BL1407" s="13" t="s">
        <v>623</v>
      </c>
      <c r="BM1407" s="133" t="s">
        <v>5188</v>
      </c>
    </row>
    <row r="1408" spans="2:65" s="1" customFormat="1" ht="21.75" customHeight="1">
      <c r="B1408" s="122"/>
      <c r="C1408" s="138" t="s">
        <v>5189</v>
      </c>
      <c r="D1408" s="138" t="s">
        <v>2422</v>
      </c>
      <c r="E1408" s="139" t="s">
        <v>5190</v>
      </c>
      <c r="F1408" s="140" t="s">
        <v>5191</v>
      </c>
      <c r="G1408" s="141" t="s">
        <v>133</v>
      </c>
      <c r="H1408" s="142">
        <v>20</v>
      </c>
      <c r="I1408" s="143">
        <v>4860</v>
      </c>
      <c r="J1408" s="143">
        <f t="shared" si="230"/>
        <v>97200</v>
      </c>
      <c r="K1408" s="140" t="s">
        <v>117</v>
      </c>
      <c r="L1408" s="144"/>
      <c r="M1408" s="145" t="s">
        <v>1</v>
      </c>
      <c r="N1408" s="146" t="s">
        <v>34</v>
      </c>
      <c r="O1408" s="131">
        <v>0</v>
      </c>
      <c r="P1408" s="131">
        <f t="shared" si="231"/>
        <v>0</v>
      </c>
      <c r="Q1408" s="131">
        <v>0</v>
      </c>
      <c r="R1408" s="131">
        <f t="shared" si="232"/>
        <v>0</v>
      </c>
      <c r="S1408" s="131">
        <v>0</v>
      </c>
      <c r="T1408" s="132">
        <f t="shared" si="233"/>
        <v>0</v>
      </c>
      <c r="AR1408" s="133" t="s">
        <v>623</v>
      </c>
      <c r="AT1408" s="133" t="s">
        <v>2422</v>
      </c>
      <c r="AU1408" s="133" t="s">
        <v>76</v>
      </c>
      <c r="AY1408" s="13" t="s">
        <v>112</v>
      </c>
      <c r="BE1408" s="134">
        <f t="shared" si="234"/>
        <v>97200</v>
      </c>
      <c r="BF1408" s="134">
        <f t="shared" si="235"/>
        <v>0</v>
      </c>
      <c r="BG1408" s="134">
        <f t="shared" si="236"/>
        <v>0</v>
      </c>
      <c r="BH1408" s="134">
        <f t="shared" si="237"/>
        <v>0</v>
      </c>
      <c r="BI1408" s="134">
        <f t="shared" si="238"/>
        <v>0</v>
      </c>
      <c r="BJ1408" s="13" t="s">
        <v>76</v>
      </c>
      <c r="BK1408" s="134">
        <f t="shared" si="239"/>
        <v>97200</v>
      </c>
      <c r="BL1408" s="13" t="s">
        <v>623</v>
      </c>
      <c r="BM1408" s="133" t="s">
        <v>5192</v>
      </c>
    </row>
    <row r="1409" spans="2:65" s="1" customFormat="1" ht="24.2" customHeight="1">
      <c r="B1409" s="122"/>
      <c r="C1409" s="138" t="s">
        <v>5193</v>
      </c>
      <c r="D1409" s="138" t="s">
        <v>2422</v>
      </c>
      <c r="E1409" s="139" t="s">
        <v>5194</v>
      </c>
      <c r="F1409" s="140" t="s">
        <v>5195</v>
      </c>
      <c r="G1409" s="141" t="s">
        <v>133</v>
      </c>
      <c r="H1409" s="142">
        <v>2</v>
      </c>
      <c r="I1409" s="143">
        <v>332</v>
      </c>
      <c r="J1409" s="143">
        <f t="shared" si="230"/>
        <v>664</v>
      </c>
      <c r="K1409" s="140" t="s">
        <v>117</v>
      </c>
      <c r="L1409" s="144"/>
      <c r="M1409" s="145" t="s">
        <v>1</v>
      </c>
      <c r="N1409" s="146" t="s">
        <v>34</v>
      </c>
      <c r="O1409" s="131">
        <v>0</v>
      </c>
      <c r="P1409" s="131">
        <f t="shared" si="231"/>
        <v>0</v>
      </c>
      <c r="Q1409" s="131">
        <v>0</v>
      </c>
      <c r="R1409" s="131">
        <f t="shared" si="232"/>
        <v>0</v>
      </c>
      <c r="S1409" s="131">
        <v>0</v>
      </c>
      <c r="T1409" s="132">
        <f t="shared" si="233"/>
        <v>0</v>
      </c>
      <c r="AR1409" s="133" t="s">
        <v>623</v>
      </c>
      <c r="AT1409" s="133" t="s">
        <v>2422</v>
      </c>
      <c r="AU1409" s="133" t="s">
        <v>76</v>
      </c>
      <c r="AY1409" s="13" t="s">
        <v>112</v>
      </c>
      <c r="BE1409" s="134">
        <f t="shared" si="234"/>
        <v>664</v>
      </c>
      <c r="BF1409" s="134">
        <f t="shared" si="235"/>
        <v>0</v>
      </c>
      <c r="BG1409" s="134">
        <f t="shared" si="236"/>
        <v>0</v>
      </c>
      <c r="BH1409" s="134">
        <f t="shared" si="237"/>
        <v>0</v>
      </c>
      <c r="BI1409" s="134">
        <f t="shared" si="238"/>
        <v>0</v>
      </c>
      <c r="BJ1409" s="13" t="s">
        <v>76</v>
      </c>
      <c r="BK1409" s="134">
        <f t="shared" si="239"/>
        <v>664</v>
      </c>
      <c r="BL1409" s="13" t="s">
        <v>623</v>
      </c>
      <c r="BM1409" s="133" t="s">
        <v>5196</v>
      </c>
    </row>
    <row r="1410" spans="2:65" s="1" customFormat="1" ht="24.2" customHeight="1">
      <c r="B1410" s="122"/>
      <c r="C1410" s="138" t="s">
        <v>5197</v>
      </c>
      <c r="D1410" s="138" t="s">
        <v>2422</v>
      </c>
      <c r="E1410" s="139" t="s">
        <v>5198</v>
      </c>
      <c r="F1410" s="140" t="s">
        <v>5199</v>
      </c>
      <c r="G1410" s="141" t="s">
        <v>133</v>
      </c>
      <c r="H1410" s="142">
        <v>2</v>
      </c>
      <c r="I1410" s="143">
        <v>418</v>
      </c>
      <c r="J1410" s="143">
        <f t="shared" si="230"/>
        <v>836</v>
      </c>
      <c r="K1410" s="140" t="s">
        <v>117</v>
      </c>
      <c r="L1410" s="144"/>
      <c r="M1410" s="145" t="s">
        <v>1</v>
      </c>
      <c r="N1410" s="146" t="s">
        <v>34</v>
      </c>
      <c r="O1410" s="131">
        <v>0</v>
      </c>
      <c r="P1410" s="131">
        <f t="shared" si="231"/>
        <v>0</v>
      </c>
      <c r="Q1410" s="131">
        <v>0</v>
      </c>
      <c r="R1410" s="131">
        <f t="shared" si="232"/>
        <v>0</v>
      </c>
      <c r="S1410" s="131">
        <v>0</v>
      </c>
      <c r="T1410" s="132">
        <f t="shared" si="233"/>
        <v>0</v>
      </c>
      <c r="AR1410" s="133" t="s">
        <v>623</v>
      </c>
      <c r="AT1410" s="133" t="s">
        <v>2422</v>
      </c>
      <c r="AU1410" s="133" t="s">
        <v>76</v>
      </c>
      <c r="AY1410" s="13" t="s">
        <v>112</v>
      </c>
      <c r="BE1410" s="134">
        <f t="shared" si="234"/>
        <v>836</v>
      </c>
      <c r="BF1410" s="134">
        <f t="shared" si="235"/>
        <v>0</v>
      </c>
      <c r="BG1410" s="134">
        <f t="shared" si="236"/>
        <v>0</v>
      </c>
      <c r="BH1410" s="134">
        <f t="shared" si="237"/>
        <v>0</v>
      </c>
      <c r="BI1410" s="134">
        <f t="shared" si="238"/>
        <v>0</v>
      </c>
      <c r="BJ1410" s="13" t="s">
        <v>76</v>
      </c>
      <c r="BK1410" s="134">
        <f t="shared" si="239"/>
        <v>836</v>
      </c>
      <c r="BL1410" s="13" t="s">
        <v>623</v>
      </c>
      <c r="BM1410" s="133" t="s">
        <v>5200</v>
      </c>
    </row>
    <row r="1411" spans="2:65" s="1" customFormat="1" ht="33" customHeight="1">
      <c r="B1411" s="122"/>
      <c r="C1411" s="138" t="s">
        <v>5201</v>
      </c>
      <c r="D1411" s="138" t="s">
        <v>2422</v>
      </c>
      <c r="E1411" s="139" t="s">
        <v>5202</v>
      </c>
      <c r="F1411" s="140" t="s">
        <v>5203</v>
      </c>
      <c r="G1411" s="141" t="s">
        <v>133</v>
      </c>
      <c r="H1411" s="142">
        <v>10</v>
      </c>
      <c r="I1411" s="143">
        <v>3220</v>
      </c>
      <c r="J1411" s="143">
        <f t="shared" si="230"/>
        <v>32200</v>
      </c>
      <c r="K1411" s="140" t="s">
        <v>117</v>
      </c>
      <c r="L1411" s="144"/>
      <c r="M1411" s="145" t="s">
        <v>1</v>
      </c>
      <c r="N1411" s="146" t="s">
        <v>34</v>
      </c>
      <c r="O1411" s="131">
        <v>0</v>
      </c>
      <c r="P1411" s="131">
        <f t="shared" si="231"/>
        <v>0</v>
      </c>
      <c r="Q1411" s="131">
        <v>0</v>
      </c>
      <c r="R1411" s="131">
        <f t="shared" si="232"/>
        <v>0</v>
      </c>
      <c r="S1411" s="131">
        <v>0</v>
      </c>
      <c r="T1411" s="132">
        <f t="shared" si="233"/>
        <v>0</v>
      </c>
      <c r="AR1411" s="133" t="s">
        <v>623</v>
      </c>
      <c r="AT1411" s="133" t="s">
        <v>2422</v>
      </c>
      <c r="AU1411" s="133" t="s">
        <v>76</v>
      </c>
      <c r="AY1411" s="13" t="s">
        <v>112</v>
      </c>
      <c r="BE1411" s="134">
        <f t="shared" si="234"/>
        <v>32200</v>
      </c>
      <c r="BF1411" s="134">
        <f t="shared" si="235"/>
        <v>0</v>
      </c>
      <c r="BG1411" s="134">
        <f t="shared" si="236"/>
        <v>0</v>
      </c>
      <c r="BH1411" s="134">
        <f t="shared" si="237"/>
        <v>0</v>
      </c>
      <c r="BI1411" s="134">
        <f t="shared" si="238"/>
        <v>0</v>
      </c>
      <c r="BJ1411" s="13" t="s">
        <v>76</v>
      </c>
      <c r="BK1411" s="134">
        <f t="shared" si="239"/>
        <v>32200</v>
      </c>
      <c r="BL1411" s="13" t="s">
        <v>623</v>
      </c>
      <c r="BM1411" s="133" t="s">
        <v>5204</v>
      </c>
    </row>
    <row r="1412" spans="2:65" s="1" customFormat="1" ht="33" customHeight="1">
      <c r="B1412" s="122"/>
      <c r="C1412" s="138" t="s">
        <v>5205</v>
      </c>
      <c r="D1412" s="138" t="s">
        <v>2422</v>
      </c>
      <c r="E1412" s="139" t="s">
        <v>5206</v>
      </c>
      <c r="F1412" s="140" t="s">
        <v>5207</v>
      </c>
      <c r="G1412" s="141" t="s">
        <v>133</v>
      </c>
      <c r="H1412" s="142">
        <v>10</v>
      </c>
      <c r="I1412" s="143">
        <v>2430</v>
      </c>
      <c r="J1412" s="143">
        <f t="shared" si="230"/>
        <v>24300</v>
      </c>
      <c r="K1412" s="140" t="s">
        <v>117</v>
      </c>
      <c r="L1412" s="144"/>
      <c r="M1412" s="145" t="s">
        <v>1</v>
      </c>
      <c r="N1412" s="146" t="s">
        <v>34</v>
      </c>
      <c r="O1412" s="131">
        <v>0</v>
      </c>
      <c r="P1412" s="131">
        <f t="shared" si="231"/>
        <v>0</v>
      </c>
      <c r="Q1412" s="131">
        <v>0</v>
      </c>
      <c r="R1412" s="131">
        <f t="shared" si="232"/>
        <v>0</v>
      </c>
      <c r="S1412" s="131">
        <v>0</v>
      </c>
      <c r="T1412" s="132">
        <f t="shared" si="233"/>
        <v>0</v>
      </c>
      <c r="AR1412" s="133" t="s">
        <v>623</v>
      </c>
      <c r="AT1412" s="133" t="s">
        <v>2422</v>
      </c>
      <c r="AU1412" s="133" t="s">
        <v>76</v>
      </c>
      <c r="AY1412" s="13" t="s">
        <v>112</v>
      </c>
      <c r="BE1412" s="134">
        <f t="shared" si="234"/>
        <v>24300</v>
      </c>
      <c r="BF1412" s="134">
        <f t="shared" si="235"/>
        <v>0</v>
      </c>
      <c r="BG1412" s="134">
        <f t="shared" si="236"/>
        <v>0</v>
      </c>
      <c r="BH1412" s="134">
        <f t="shared" si="237"/>
        <v>0</v>
      </c>
      <c r="BI1412" s="134">
        <f t="shared" si="238"/>
        <v>0</v>
      </c>
      <c r="BJ1412" s="13" t="s">
        <v>76</v>
      </c>
      <c r="BK1412" s="134">
        <f t="shared" si="239"/>
        <v>24300</v>
      </c>
      <c r="BL1412" s="13" t="s">
        <v>623</v>
      </c>
      <c r="BM1412" s="133" t="s">
        <v>5208</v>
      </c>
    </row>
    <row r="1413" spans="2:65" s="1" customFormat="1" ht="33" customHeight="1">
      <c r="B1413" s="122"/>
      <c r="C1413" s="138" t="s">
        <v>5209</v>
      </c>
      <c r="D1413" s="138" t="s">
        <v>2422</v>
      </c>
      <c r="E1413" s="139" t="s">
        <v>5210</v>
      </c>
      <c r="F1413" s="140" t="s">
        <v>5211</v>
      </c>
      <c r="G1413" s="141" t="s">
        <v>133</v>
      </c>
      <c r="H1413" s="142">
        <v>10</v>
      </c>
      <c r="I1413" s="143">
        <v>683</v>
      </c>
      <c r="J1413" s="143">
        <f t="shared" si="230"/>
        <v>6830</v>
      </c>
      <c r="K1413" s="140" t="s">
        <v>117</v>
      </c>
      <c r="L1413" s="144"/>
      <c r="M1413" s="145" t="s">
        <v>1</v>
      </c>
      <c r="N1413" s="146" t="s">
        <v>34</v>
      </c>
      <c r="O1413" s="131">
        <v>0</v>
      </c>
      <c r="P1413" s="131">
        <f t="shared" si="231"/>
        <v>0</v>
      </c>
      <c r="Q1413" s="131">
        <v>0</v>
      </c>
      <c r="R1413" s="131">
        <f t="shared" si="232"/>
        <v>0</v>
      </c>
      <c r="S1413" s="131">
        <v>0</v>
      </c>
      <c r="T1413" s="132">
        <f t="shared" si="233"/>
        <v>0</v>
      </c>
      <c r="AR1413" s="133" t="s">
        <v>623</v>
      </c>
      <c r="AT1413" s="133" t="s">
        <v>2422</v>
      </c>
      <c r="AU1413" s="133" t="s">
        <v>76</v>
      </c>
      <c r="AY1413" s="13" t="s">
        <v>112</v>
      </c>
      <c r="BE1413" s="134">
        <f t="shared" si="234"/>
        <v>6830</v>
      </c>
      <c r="BF1413" s="134">
        <f t="shared" si="235"/>
        <v>0</v>
      </c>
      <c r="BG1413" s="134">
        <f t="shared" si="236"/>
        <v>0</v>
      </c>
      <c r="BH1413" s="134">
        <f t="shared" si="237"/>
        <v>0</v>
      </c>
      <c r="BI1413" s="134">
        <f t="shared" si="238"/>
        <v>0</v>
      </c>
      <c r="BJ1413" s="13" t="s">
        <v>76</v>
      </c>
      <c r="BK1413" s="134">
        <f t="shared" si="239"/>
        <v>6830</v>
      </c>
      <c r="BL1413" s="13" t="s">
        <v>623</v>
      </c>
      <c r="BM1413" s="133" t="s">
        <v>5212</v>
      </c>
    </row>
    <row r="1414" spans="2:65" s="1" customFormat="1" ht="24.2" customHeight="1">
      <c r="B1414" s="122"/>
      <c r="C1414" s="138" t="s">
        <v>5213</v>
      </c>
      <c r="D1414" s="138" t="s">
        <v>2422</v>
      </c>
      <c r="E1414" s="139" t="s">
        <v>5214</v>
      </c>
      <c r="F1414" s="140" t="s">
        <v>5215</v>
      </c>
      <c r="G1414" s="141" t="s">
        <v>133</v>
      </c>
      <c r="H1414" s="142">
        <v>10</v>
      </c>
      <c r="I1414" s="143">
        <v>1120</v>
      </c>
      <c r="J1414" s="143">
        <f t="shared" si="230"/>
        <v>11200</v>
      </c>
      <c r="K1414" s="140" t="s">
        <v>117</v>
      </c>
      <c r="L1414" s="144"/>
      <c r="M1414" s="145" t="s">
        <v>1</v>
      </c>
      <c r="N1414" s="146" t="s">
        <v>34</v>
      </c>
      <c r="O1414" s="131">
        <v>0</v>
      </c>
      <c r="P1414" s="131">
        <f t="shared" si="231"/>
        <v>0</v>
      </c>
      <c r="Q1414" s="131">
        <v>0</v>
      </c>
      <c r="R1414" s="131">
        <f t="shared" si="232"/>
        <v>0</v>
      </c>
      <c r="S1414" s="131">
        <v>0</v>
      </c>
      <c r="T1414" s="132">
        <f t="shared" si="233"/>
        <v>0</v>
      </c>
      <c r="AR1414" s="133" t="s">
        <v>623</v>
      </c>
      <c r="AT1414" s="133" t="s">
        <v>2422</v>
      </c>
      <c r="AU1414" s="133" t="s">
        <v>76</v>
      </c>
      <c r="AY1414" s="13" t="s">
        <v>112</v>
      </c>
      <c r="BE1414" s="134">
        <f t="shared" si="234"/>
        <v>11200</v>
      </c>
      <c r="BF1414" s="134">
        <f t="shared" si="235"/>
        <v>0</v>
      </c>
      <c r="BG1414" s="134">
        <f t="shared" si="236"/>
        <v>0</v>
      </c>
      <c r="BH1414" s="134">
        <f t="shared" si="237"/>
        <v>0</v>
      </c>
      <c r="BI1414" s="134">
        <f t="shared" si="238"/>
        <v>0</v>
      </c>
      <c r="BJ1414" s="13" t="s">
        <v>76</v>
      </c>
      <c r="BK1414" s="134">
        <f t="shared" si="239"/>
        <v>11200</v>
      </c>
      <c r="BL1414" s="13" t="s">
        <v>623</v>
      </c>
      <c r="BM1414" s="133" t="s">
        <v>5216</v>
      </c>
    </row>
    <row r="1415" spans="2:65" s="1" customFormat="1" ht="24.2" customHeight="1">
      <c r="B1415" s="122"/>
      <c r="C1415" s="138" t="s">
        <v>5217</v>
      </c>
      <c r="D1415" s="138" t="s">
        <v>2422</v>
      </c>
      <c r="E1415" s="139" t="s">
        <v>5218</v>
      </c>
      <c r="F1415" s="140" t="s">
        <v>5219</v>
      </c>
      <c r="G1415" s="141" t="s">
        <v>133</v>
      </c>
      <c r="H1415" s="142">
        <v>10</v>
      </c>
      <c r="I1415" s="143">
        <v>1100</v>
      </c>
      <c r="J1415" s="143">
        <f t="shared" si="230"/>
        <v>11000</v>
      </c>
      <c r="K1415" s="140" t="s">
        <v>117</v>
      </c>
      <c r="L1415" s="144"/>
      <c r="M1415" s="145" t="s">
        <v>1</v>
      </c>
      <c r="N1415" s="146" t="s">
        <v>34</v>
      </c>
      <c r="O1415" s="131">
        <v>0</v>
      </c>
      <c r="P1415" s="131">
        <f t="shared" si="231"/>
        <v>0</v>
      </c>
      <c r="Q1415" s="131">
        <v>0</v>
      </c>
      <c r="R1415" s="131">
        <f t="shared" si="232"/>
        <v>0</v>
      </c>
      <c r="S1415" s="131">
        <v>0</v>
      </c>
      <c r="T1415" s="132">
        <f t="shared" si="233"/>
        <v>0</v>
      </c>
      <c r="AR1415" s="133" t="s">
        <v>623</v>
      </c>
      <c r="AT1415" s="133" t="s">
        <v>2422</v>
      </c>
      <c r="AU1415" s="133" t="s">
        <v>76</v>
      </c>
      <c r="AY1415" s="13" t="s">
        <v>112</v>
      </c>
      <c r="BE1415" s="134">
        <f t="shared" si="234"/>
        <v>11000</v>
      </c>
      <c r="BF1415" s="134">
        <f t="shared" si="235"/>
        <v>0</v>
      </c>
      <c r="BG1415" s="134">
        <f t="shared" si="236"/>
        <v>0</v>
      </c>
      <c r="BH1415" s="134">
        <f t="shared" si="237"/>
        <v>0</v>
      </c>
      <c r="BI1415" s="134">
        <f t="shared" si="238"/>
        <v>0</v>
      </c>
      <c r="BJ1415" s="13" t="s">
        <v>76</v>
      </c>
      <c r="BK1415" s="134">
        <f t="shared" si="239"/>
        <v>11000</v>
      </c>
      <c r="BL1415" s="13" t="s">
        <v>623</v>
      </c>
      <c r="BM1415" s="133" t="s">
        <v>5220</v>
      </c>
    </row>
    <row r="1416" spans="2:65" s="1" customFormat="1" ht="33" customHeight="1">
      <c r="B1416" s="122"/>
      <c r="C1416" s="138" t="s">
        <v>5221</v>
      </c>
      <c r="D1416" s="138" t="s">
        <v>2422</v>
      </c>
      <c r="E1416" s="139" t="s">
        <v>5222</v>
      </c>
      <c r="F1416" s="140" t="s">
        <v>5223</v>
      </c>
      <c r="G1416" s="141" t="s">
        <v>133</v>
      </c>
      <c r="H1416" s="142">
        <v>10</v>
      </c>
      <c r="I1416" s="143">
        <v>901</v>
      </c>
      <c r="J1416" s="143">
        <f t="shared" si="230"/>
        <v>9010</v>
      </c>
      <c r="K1416" s="140" t="s">
        <v>117</v>
      </c>
      <c r="L1416" s="144"/>
      <c r="M1416" s="145" t="s">
        <v>1</v>
      </c>
      <c r="N1416" s="146" t="s">
        <v>34</v>
      </c>
      <c r="O1416" s="131">
        <v>0</v>
      </c>
      <c r="P1416" s="131">
        <f t="shared" si="231"/>
        <v>0</v>
      </c>
      <c r="Q1416" s="131">
        <v>0</v>
      </c>
      <c r="R1416" s="131">
        <f t="shared" si="232"/>
        <v>0</v>
      </c>
      <c r="S1416" s="131">
        <v>0</v>
      </c>
      <c r="T1416" s="132">
        <f t="shared" si="233"/>
        <v>0</v>
      </c>
      <c r="AR1416" s="133" t="s">
        <v>623</v>
      </c>
      <c r="AT1416" s="133" t="s">
        <v>2422</v>
      </c>
      <c r="AU1416" s="133" t="s">
        <v>76</v>
      </c>
      <c r="AY1416" s="13" t="s">
        <v>112</v>
      </c>
      <c r="BE1416" s="134">
        <f t="shared" si="234"/>
        <v>9010</v>
      </c>
      <c r="BF1416" s="134">
        <f t="shared" si="235"/>
        <v>0</v>
      </c>
      <c r="BG1416" s="134">
        <f t="shared" si="236"/>
        <v>0</v>
      </c>
      <c r="BH1416" s="134">
        <f t="shared" si="237"/>
        <v>0</v>
      </c>
      <c r="BI1416" s="134">
        <f t="shared" si="238"/>
        <v>0</v>
      </c>
      <c r="BJ1416" s="13" t="s">
        <v>76</v>
      </c>
      <c r="BK1416" s="134">
        <f t="shared" si="239"/>
        <v>9010</v>
      </c>
      <c r="BL1416" s="13" t="s">
        <v>623</v>
      </c>
      <c r="BM1416" s="133" t="s">
        <v>5224</v>
      </c>
    </row>
    <row r="1417" spans="2:65" s="1" customFormat="1" ht="24.2" customHeight="1">
      <c r="B1417" s="122"/>
      <c r="C1417" s="138" t="s">
        <v>5225</v>
      </c>
      <c r="D1417" s="138" t="s">
        <v>2422</v>
      </c>
      <c r="E1417" s="139" t="s">
        <v>5226</v>
      </c>
      <c r="F1417" s="140" t="s">
        <v>5227</v>
      </c>
      <c r="G1417" s="141" t="s">
        <v>133</v>
      </c>
      <c r="H1417" s="142">
        <v>10</v>
      </c>
      <c r="I1417" s="143">
        <v>288</v>
      </c>
      <c r="J1417" s="143">
        <f t="shared" si="230"/>
        <v>2880</v>
      </c>
      <c r="K1417" s="140" t="s">
        <v>117</v>
      </c>
      <c r="L1417" s="144"/>
      <c r="M1417" s="145" t="s">
        <v>1</v>
      </c>
      <c r="N1417" s="146" t="s">
        <v>34</v>
      </c>
      <c r="O1417" s="131">
        <v>0</v>
      </c>
      <c r="P1417" s="131">
        <f t="shared" si="231"/>
        <v>0</v>
      </c>
      <c r="Q1417" s="131">
        <v>0</v>
      </c>
      <c r="R1417" s="131">
        <f t="shared" si="232"/>
        <v>0</v>
      </c>
      <c r="S1417" s="131">
        <v>0</v>
      </c>
      <c r="T1417" s="132">
        <f t="shared" si="233"/>
        <v>0</v>
      </c>
      <c r="AR1417" s="133" t="s">
        <v>623</v>
      </c>
      <c r="AT1417" s="133" t="s">
        <v>2422</v>
      </c>
      <c r="AU1417" s="133" t="s">
        <v>76</v>
      </c>
      <c r="AY1417" s="13" t="s">
        <v>112</v>
      </c>
      <c r="BE1417" s="134">
        <f t="shared" si="234"/>
        <v>2880</v>
      </c>
      <c r="BF1417" s="134">
        <f t="shared" si="235"/>
        <v>0</v>
      </c>
      <c r="BG1417" s="134">
        <f t="shared" si="236"/>
        <v>0</v>
      </c>
      <c r="BH1417" s="134">
        <f t="shared" si="237"/>
        <v>0</v>
      </c>
      <c r="BI1417" s="134">
        <f t="shared" si="238"/>
        <v>0</v>
      </c>
      <c r="BJ1417" s="13" t="s">
        <v>76</v>
      </c>
      <c r="BK1417" s="134">
        <f t="shared" si="239"/>
        <v>2880</v>
      </c>
      <c r="BL1417" s="13" t="s">
        <v>623</v>
      </c>
      <c r="BM1417" s="133" t="s">
        <v>5228</v>
      </c>
    </row>
    <row r="1418" spans="2:65" s="1" customFormat="1" ht="24.2" customHeight="1">
      <c r="B1418" s="122"/>
      <c r="C1418" s="138" t="s">
        <v>5229</v>
      </c>
      <c r="D1418" s="138" t="s">
        <v>2422</v>
      </c>
      <c r="E1418" s="139" t="s">
        <v>5230</v>
      </c>
      <c r="F1418" s="140" t="s">
        <v>5231</v>
      </c>
      <c r="G1418" s="141" t="s">
        <v>133</v>
      </c>
      <c r="H1418" s="142">
        <v>10</v>
      </c>
      <c r="I1418" s="143">
        <v>363</v>
      </c>
      <c r="J1418" s="143">
        <f t="shared" si="230"/>
        <v>3630</v>
      </c>
      <c r="K1418" s="140" t="s">
        <v>117</v>
      </c>
      <c r="L1418" s="144"/>
      <c r="M1418" s="145" t="s">
        <v>1</v>
      </c>
      <c r="N1418" s="146" t="s">
        <v>34</v>
      </c>
      <c r="O1418" s="131">
        <v>0</v>
      </c>
      <c r="P1418" s="131">
        <f t="shared" si="231"/>
        <v>0</v>
      </c>
      <c r="Q1418" s="131">
        <v>0</v>
      </c>
      <c r="R1418" s="131">
        <f t="shared" si="232"/>
        <v>0</v>
      </c>
      <c r="S1418" s="131">
        <v>0</v>
      </c>
      <c r="T1418" s="132">
        <f t="shared" si="233"/>
        <v>0</v>
      </c>
      <c r="AR1418" s="133" t="s">
        <v>623</v>
      </c>
      <c r="AT1418" s="133" t="s">
        <v>2422</v>
      </c>
      <c r="AU1418" s="133" t="s">
        <v>76</v>
      </c>
      <c r="AY1418" s="13" t="s">
        <v>112</v>
      </c>
      <c r="BE1418" s="134">
        <f t="shared" si="234"/>
        <v>3630</v>
      </c>
      <c r="BF1418" s="134">
        <f t="shared" si="235"/>
        <v>0</v>
      </c>
      <c r="BG1418" s="134">
        <f t="shared" si="236"/>
        <v>0</v>
      </c>
      <c r="BH1418" s="134">
        <f t="shared" si="237"/>
        <v>0</v>
      </c>
      <c r="BI1418" s="134">
        <f t="shared" si="238"/>
        <v>0</v>
      </c>
      <c r="BJ1418" s="13" t="s">
        <v>76</v>
      </c>
      <c r="BK1418" s="134">
        <f t="shared" si="239"/>
        <v>3630</v>
      </c>
      <c r="BL1418" s="13" t="s">
        <v>623</v>
      </c>
      <c r="BM1418" s="133" t="s">
        <v>5232</v>
      </c>
    </row>
    <row r="1419" spans="2:65" s="1" customFormat="1" ht="24.2" customHeight="1">
      <c r="B1419" s="122"/>
      <c r="C1419" s="138" t="s">
        <v>5233</v>
      </c>
      <c r="D1419" s="138" t="s">
        <v>2422</v>
      </c>
      <c r="E1419" s="139" t="s">
        <v>5234</v>
      </c>
      <c r="F1419" s="140" t="s">
        <v>5235</v>
      </c>
      <c r="G1419" s="141" t="s">
        <v>133</v>
      </c>
      <c r="H1419" s="142">
        <v>10</v>
      </c>
      <c r="I1419" s="143">
        <v>445</v>
      </c>
      <c r="J1419" s="143">
        <f t="shared" si="230"/>
        <v>4450</v>
      </c>
      <c r="K1419" s="140" t="s">
        <v>117</v>
      </c>
      <c r="L1419" s="144"/>
      <c r="M1419" s="145" t="s">
        <v>1</v>
      </c>
      <c r="N1419" s="146" t="s">
        <v>34</v>
      </c>
      <c r="O1419" s="131">
        <v>0</v>
      </c>
      <c r="P1419" s="131">
        <f t="shared" si="231"/>
        <v>0</v>
      </c>
      <c r="Q1419" s="131">
        <v>0</v>
      </c>
      <c r="R1419" s="131">
        <f t="shared" si="232"/>
        <v>0</v>
      </c>
      <c r="S1419" s="131">
        <v>0</v>
      </c>
      <c r="T1419" s="132">
        <f t="shared" si="233"/>
        <v>0</v>
      </c>
      <c r="AR1419" s="133" t="s">
        <v>623</v>
      </c>
      <c r="AT1419" s="133" t="s">
        <v>2422</v>
      </c>
      <c r="AU1419" s="133" t="s">
        <v>76</v>
      </c>
      <c r="AY1419" s="13" t="s">
        <v>112</v>
      </c>
      <c r="BE1419" s="134">
        <f t="shared" si="234"/>
        <v>4450</v>
      </c>
      <c r="BF1419" s="134">
        <f t="shared" si="235"/>
        <v>0</v>
      </c>
      <c r="BG1419" s="134">
        <f t="shared" si="236"/>
        <v>0</v>
      </c>
      <c r="BH1419" s="134">
        <f t="shared" si="237"/>
        <v>0</v>
      </c>
      <c r="BI1419" s="134">
        <f t="shared" si="238"/>
        <v>0</v>
      </c>
      <c r="BJ1419" s="13" t="s">
        <v>76</v>
      </c>
      <c r="BK1419" s="134">
        <f t="shared" si="239"/>
        <v>4450</v>
      </c>
      <c r="BL1419" s="13" t="s">
        <v>623</v>
      </c>
      <c r="BM1419" s="133" t="s">
        <v>5236</v>
      </c>
    </row>
    <row r="1420" spans="2:65" s="1" customFormat="1" ht="24.2" customHeight="1">
      <c r="B1420" s="122"/>
      <c r="C1420" s="138" t="s">
        <v>5237</v>
      </c>
      <c r="D1420" s="138" t="s">
        <v>2422</v>
      </c>
      <c r="E1420" s="139" t="s">
        <v>5238</v>
      </c>
      <c r="F1420" s="140" t="s">
        <v>5239</v>
      </c>
      <c r="G1420" s="141" t="s">
        <v>133</v>
      </c>
      <c r="H1420" s="142">
        <v>10</v>
      </c>
      <c r="I1420" s="143">
        <v>888</v>
      </c>
      <c r="J1420" s="143">
        <f t="shared" si="230"/>
        <v>8880</v>
      </c>
      <c r="K1420" s="140" t="s">
        <v>117</v>
      </c>
      <c r="L1420" s="144"/>
      <c r="M1420" s="145" t="s">
        <v>1</v>
      </c>
      <c r="N1420" s="146" t="s">
        <v>34</v>
      </c>
      <c r="O1420" s="131">
        <v>0</v>
      </c>
      <c r="P1420" s="131">
        <f t="shared" si="231"/>
        <v>0</v>
      </c>
      <c r="Q1420" s="131">
        <v>0</v>
      </c>
      <c r="R1420" s="131">
        <f t="shared" si="232"/>
        <v>0</v>
      </c>
      <c r="S1420" s="131">
        <v>0</v>
      </c>
      <c r="T1420" s="132">
        <f t="shared" si="233"/>
        <v>0</v>
      </c>
      <c r="AR1420" s="133" t="s">
        <v>623</v>
      </c>
      <c r="AT1420" s="133" t="s">
        <v>2422</v>
      </c>
      <c r="AU1420" s="133" t="s">
        <v>76</v>
      </c>
      <c r="AY1420" s="13" t="s">
        <v>112</v>
      </c>
      <c r="BE1420" s="134">
        <f t="shared" si="234"/>
        <v>8880</v>
      </c>
      <c r="BF1420" s="134">
        <f t="shared" si="235"/>
        <v>0</v>
      </c>
      <c r="BG1420" s="134">
        <f t="shared" si="236"/>
        <v>0</v>
      </c>
      <c r="BH1420" s="134">
        <f t="shared" si="237"/>
        <v>0</v>
      </c>
      <c r="BI1420" s="134">
        <f t="shared" si="238"/>
        <v>0</v>
      </c>
      <c r="BJ1420" s="13" t="s">
        <v>76</v>
      </c>
      <c r="BK1420" s="134">
        <f t="shared" si="239"/>
        <v>8880</v>
      </c>
      <c r="BL1420" s="13" t="s">
        <v>623</v>
      </c>
      <c r="BM1420" s="133" t="s">
        <v>5240</v>
      </c>
    </row>
    <row r="1421" spans="2:65" s="1" customFormat="1" ht="24.2" customHeight="1">
      <c r="B1421" s="122"/>
      <c r="C1421" s="138" t="s">
        <v>5241</v>
      </c>
      <c r="D1421" s="138" t="s">
        <v>2422</v>
      </c>
      <c r="E1421" s="139" t="s">
        <v>5242</v>
      </c>
      <c r="F1421" s="140" t="s">
        <v>5243</v>
      </c>
      <c r="G1421" s="141" t="s">
        <v>133</v>
      </c>
      <c r="H1421" s="142">
        <v>10</v>
      </c>
      <c r="I1421" s="143">
        <v>909</v>
      </c>
      <c r="J1421" s="143">
        <f t="shared" si="230"/>
        <v>9090</v>
      </c>
      <c r="K1421" s="140" t="s">
        <v>117</v>
      </c>
      <c r="L1421" s="144"/>
      <c r="M1421" s="145" t="s">
        <v>1</v>
      </c>
      <c r="N1421" s="146" t="s">
        <v>34</v>
      </c>
      <c r="O1421" s="131">
        <v>0</v>
      </c>
      <c r="P1421" s="131">
        <f t="shared" si="231"/>
        <v>0</v>
      </c>
      <c r="Q1421" s="131">
        <v>0</v>
      </c>
      <c r="R1421" s="131">
        <f t="shared" si="232"/>
        <v>0</v>
      </c>
      <c r="S1421" s="131">
        <v>0</v>
      </c>
      <c r="T1421" s="132">
        <f t="shared" si="233"/>
        <v>0</v>
      </c>
      <c r="AR1421" s="133" t="s">
        <v>623</v>
      </c>
      <c r="AT1421" s="133" t="s">
        <v>2422</v>
      </c>
      <c r="AU1421" s="133" t="s">
        <v>76</v>
      </c>
      <c r="AY1421" s="13" t="s">
        <v>112</v>
      </c>
      <c r="BE1421" s="134">
        <f t="shared" si="234"/>
        <v>9090</v>
      </c>
      <c r="BF1421" s="134">
        <f t="shared" si="235"/>
        <v>0</v>
      </c>
      <c r="BG1421" s="134">
        <f t="shared" si="236"/>
        <v>0</v>
      </c>
      <c r="BH1421" s="134">
        <f t="shared" si="237"/>
        <v>0</v>
      </c>
      <c r="BI1421" s="134">
        <f t="shared" si="238"/>
        <v>0</v>
      </c>
      <c r="BJ1421" s="13" t="s">
        <v>76</v>
      </c>
      <c r="BK1421" s="134">
        <f t="shared" si="239"/>
        <v>9090</v>
      </c>
      <c r="BL1421" s="13" t="s">
        <v>623</v>
      </c>
      <c r="BM1421" s="133" t="s">
        <v>5244</v>
      </c>
    </row>
    <row r="1422" spans="2:65" s="1" customFormat="1" ht="24.2" customHeight="1">
      <c r="B1422" s="122"/>
      <c r="C1422" s="138" t="s">
        <v>5245</v>
      </c>
      <c r="D1422" s="138" t="s">
        <v>2422</v>
      </c>
      <c r="E1422" s="139" t="s">
        <v>5246</v>
      </c>
      <c r="F1422" s="140" t="s">
        <v>5247</v>
      </c>
      <c r="G1422" s="141" t="s">
        <v>133</v>
      </c>
      <c r="H1422" s="142">
        <v>10</v>
      </c>
      <c r="I1422" s="143">
        <v>773</v>
      </c>
      <c r="J1422" s="143">
        <f t="shared" si="230"/>
        <v>7730</v>
      </c>
      <c r="K1422" s="140" t="s">
        <v>117</v>
      </c>
      <c r="L1422" s="144"/>
      <c r="M1422" s="145" t="s">
        <v>1</v>
      </c>
      <c r="N1422" s="146" t="s">
        <v>34</v>
      </c>
      <c r="O1422" s="131">
        <v>0</v>
      </c>
      <c r="P1422" s="131">
        <f t="shared" si="231"/>
        <v>0</v>
      </c>
      <c r="Q1422" s="131">
        <v>0</v>
      </c>
      <c r="R1422" s="131">
        <f t="shared" si="232"/>
        <v>0</v>
      </c>
      <c r="S1422" s="131">
        <v>0</v>
      </c>
      <c r="T1422" s="132">
        <f t="shared" si="233"/>
        <v>0</v>
      </c>
      <c r="AR1422" s="133" t="s">
        <v>623</v>
      </c>
      <c r="AT1422" s="133" t="s">
        <v>2422</v>
      </c>
      <c r="AU1422" s="133" t="s">
        <v>76</v>
      </c>
      <c r="AY1422" s="13" t="s">
        <v>112</v>
      </c>
      <c r="BE1422" s="134">
        <f t="shared" si="234"/>
        <v>7730</v>
      </c>
      <c r="BF1422" s="134">
        <f t="shared" si="235"/>
        <v>0</v>
      </c>
      <c r="BG1422" s="134">
        <f t="shared" si="236"/>
        <v>0</v>
      </c>
      <c r="BH1422" s="134">
        <f t="shared" si="237"/>
        <v>0</v>
      </c>
      <c r="BI1422" s="134">
        <f t="shared" si="238"/>
        <v>0</v>
      </c>
      <c r="BJ1422" s="13" t="s">
        <v>76</v>
      </c>
      <c r="BK1422" s="134">
        <f t="shared" si="239"/>
        <v>7730</v>
      </c>
      <c r="BL1422" s="13" t="s">
        <v>623</v>
      </c>
      <c r="BM1422" s="133" t="s">
        <v>5248</v>
      </c>
    </row>
    <row r="1423" spans="2:65" s="1" customFormat="1" ht="24.2" customHeight="1">
      <c r="B1423" s="122"/>
      <c r="C1423" s="138" t="s">
        <v>5249</v>
      </c>
      <c r="D1423" s="138" t="s">
        <v>2422</v>
      </c>
      <c r="E1423" s="139" t="s">
        <v>5250</v>
      </c>
      <c r="F1423" s="140" t="s">
        <v>5251</v>
      </c>
      <c r="G1423" s="141" t="s">
        <v>133</v>
      </c>
      <c r="H1423" s="142">
        <v>10</v>
      </c>
      <c r="I1423" s="143">
        <v>1280</v>
      </c>
      <c r="J1423" s="143">
        <f t="shared" si="230"/>
        <v>12800</v>
      </c>
      <c r="K1423" s="140" t="s">
        <v>117</v>
      </c>
      <c r="L1423" s="144"/>
      <c r="M1423" s="145" t="s">
        <v>1</v>
      </c>
      <c r="N1423" s="146" t="s">
        <v>34</v>
      </c>
      <c r="O1423" s="131">
        <v>0</v>
      </c>
      <c r="P1423" s="131">
        <f t="shared" si="231"/>
        <v>0</v>
      </c>
      <c r="Q1423" s="131">
        <v>0</v>
      </c>
      <c r="R1423" s="131">
        <f t="shared" si="232"/>
        <v>0</v>
      </c>
      <c r="S1423" s="131">
        <v>0</v>
      </c>
      <c r="T1423" s="132">
        <f t="shared" si="233"/>
        <v>0</v>
      </c>
      <c r="AR1423" s="133" t="s">
        <v>623</v>
      </c>
      <c r="AT1423" s="133" t="s">
        <v>2422</v>
      </c>
      <c r="AU1423" s="133" t="s">
        <v>76</v>
      </c>
      <c r="AY1423" s="13" t="s">
        <v>112</v>
      </c>
      <c r="BE1423" s="134">
        <f t="shared" si="234"/>
        <v>12800</v>
      </c>
      <c r="BF1423" s="134">
        <f t="shared" si="235"/>
        <v>0</v>
      </c>
      <c r="BG1423" s="134">
        <f t="shared" si="236"/>
        <v>0</v>
      </c>
      <c r="BH1423" s="134">
        <f t="shared" si="237"/>
        <v>0</v>
      </c>
      <c r="BI1423" s="134">
        <f t="shared" si="238"/>
        <v>0</v>
      </c>
      <c r="BJ1423" s="13" t="s">
        <v>76</v>
      </c>
      <c r="BK1423" s="134">
        <f t="shared" si="239"/>
        <v>12800</v>
      </c>
      <c r="BL1423" s="13" t="s">
        <v>623</v>
      </c>
      <c r="BM1423" s="133" t="s">
        <v>5252</v>
      </c>
    </row>
    <row r="1424" spans="2:65" s="1" customFormat="1" ht="24.2" customHeight="1">
      <c r="B1424" s="122"/>
      <c r="C1424" s="138" t="s">
        <v>5253</v>
      </c>
      <c r="D1424" s="138" t="s">
        <v>2422</v>
      </c>
      <c r="E1424" s="139" t="s">
        <v>5254</v>
      </c>
      <c r="F1424" s="140" t="s">
        <v>5255</v>
      </c>
      <c r="G1424" s="141" t="s">
        <v>133</v>
      </c>
      <c r="H1424" s="142">
        <v>40</v>
      </c>
      <c r="I1424" s="143">
        <v>269</v>
      </c>
      <c r="J1424" s="143">
        <f t="shared" si="230"/>
        <v>10760</v>
      </c>
      <c r="K1424" s="140" t="s">
        <v>117</v>
      </c>
      <c r="L1424" s="144"/>
      <c r="M1424" s="145" t="s">
        <v>1</v>
      </c>
      <c r="N1424" s="146" t="s">
        <v>34</v>
      </c>
      <c r="O1424" s="131">
        <v>0</v>
      </c>
      <c r="P1424" s="131">
        <f t="shared" si="231"/>
        <v>0</v>
      </c>
      <c r="Q1424" s="131">
        <v>0</v>
      </c>
      <c r="R1424" s="131">
        <f t="shared" si="232"/>
        <v>0</v>
      </c>
      <c r="S1424" s="131">
        <v>0</v>
      </c>
      <c r="T1424" s="132">
        <f t="shared" si="233"/>
        <v>0</v>
      </c>
      <c r="AR1424" s="133" t="s">
        <v>623</v>
      </c>
      <c r="AT1424" s="133" t="s">
        <v>2422</v>
      </c>
      <c r="AU1424" s="133" t="s">
        <v>76</v>
      </c>
      <c r="AY1424" s="13" t="s">
        <v>112</v>
      </c>
      <c r="BE1424" s="134">
        <f t="shared" si="234"/>
        <v>10760</v>
      </c>
      <c r="BF1424" s="134">
        <f t="shared" si="235"/>
        <v>0</v>
      </c>
      <c r="BG1424" s="134">
        <f t="shared" si="236"/>
        <v>0</v>
      </c>
      <c r="BH1424" s="134">
        <f t="shared" si="237"/>
        <v>0</v>
      </c>
      <c r="BI1424" s="134">
        <f t="shared" si="238"/>
        <v>0</v>
      </c>
      <c r="BJ1424" s="13" t="s">
        <v>76</v>
      </c>
      <c r="BK1424" s="134">
        <f t="shared" si="239"/>
        <v>10760</v>
      </c>
      <c r="BL1424" s="13" t="s">
        <v>623</v>
      </c>
      <c r="BM1424" s="133" t="s">
        <v>5256</v>
      </c>
    </row>
    <row r="1425" spans="2:65" s="1" customFormat="1" ht="24.2" customHeight="1">
      <c r="B1425" s="122"/>
      <c r="C1425" s="138" t="s">
        <v>5257</v>
      </c>
      <c r="D1425" s="138" t="s">
        <v>2422</v>
      </c>
      <c r="E1425" s="139" t="s">
        <v>5258</v>
      </c>
      <c r="F1425" s="140" t="s">
        <v>5259</v>
      </c>
      <c r="G1425" s="141" t="s">
        <v>133</v>
      </c>
      <c r="H1425" s="142">
        <v>2</v>
      </c>
      <c r="I1425" s="143">
        <v>1400</v>
      </c>
      <c r="J1425" s="143">
        <f t="shared" si="230"/>
        <v>2800</v>
      </c>
      <c r="K1425" s="140" t="s">
        <v>117</v>
      </c>
      <c r="L1425" s="144"/>
      <c r="M1425" s="145" t="s">
        <v>1</v>
      </c>
      <c r="N1425" s="146" t="s">
        <v>34</v>
      </c>
      <c r="O1425" s="131">
        <v>0</v>
      </c>
      <c r="P1425" s="131">
        <f t="shared" si="231"/>
        <v>0</v>
      </c>
      <c r="Q1425" s="131">
        <v>0</v>
      </c>
      <c r="R1425" s="131">
        <f t="shared" si="232"/>
        <v>0</v>
      </c>
      <c r="S1425" s="131">
        <v>0</v>
      </c>
      <c r="T1425" s="132">
        <f t="shared" si="233"/>
        <v>0</v>
      </c>
      <c r="AR1425" s="133" t="s">
        <v>623</v>
      </c>
      <c r="AT1425" s="133" t="s">
        <v>2422</v>
      </c>
      <c r="AU1425" s="133" t="s">
        <v>76</v>
      </c>
      <c r="AY1425" s="13" t="s">
        <v>112</v>
      </c>
      <c r="BE1425" s="134">
        <f t="shared" si="234"/>
        <v>2800</v>
      </c>
      <c r="BF1425" s="134">
        <f t="shared" si="235"/>
        <v>0</v>
      </c>
      <c r="BG1425" s="134">
        <f t="shared" si="236"/>
        <v>0</v>
      </c>
      <c r="BH1425" s="134">
        <f t="shared" si="237"/>
        <v>0</v>
      </c>
      <c r="BI1425" s="134">
        <f t="shared" si="238"/>
        <v>0</v>
      </c>
      <c r="BJ1425" s="13" t="s">
        <v>76</v>
      </c>
      <c r="BK1425" s="134">
        <f t="shared" si="239"/>
        <v>2800</v>
      </c>
      <c r="BL1425" s="13" t="s">
        <v>623</v>
      </c>
      <c r="BM1425" s="133" t="s">
        <v>5260</v>
      </c>
    </row>
    <row r="1426" spans="2:65" s="1" customFormat="1" ht="24.2" customHeight="1">
      <c r="B1426" s="122"/>
      <c r="C1426" s="138" t="s">
        <v>5261</v>
      </c>
      <c r="D1426" s="138" t="s">
        <v>2422</v>
      </c>
      <c r="E1426" s="139" t="s">
        <v>5262</v>
      </c>
      <c r="F1426" s="140" t="s">
        <v>5263</v>
      </c>
      <c r="G1426" s="141" t="s">
        <v>133</v>
      </c>
      <c r="H1426" s="142">
        <v>30</v>
      </c>
      <c r="I1426" s="143">
        <v>3650</v>
      </c>
      <c r="J1426" s="143">
        <f t="shared" si="230"/>
        <v>109500</v>
      </c>
      <c r="K1426" s="140" t="s">
        <v>117</v>
      </c>
      <c r="L1426" s="144"/>
      <c r="M1426" s="145" t="s">
        <v>1</v>
      </c>
      <c r="N1426" s="146" t="s">
        <v>34</v>
      </c>
      <c r="O1426" s="131">
        <v>0</v>
      </c>
      <c r="P1426" s="131">
        <f t="shared" si="231"/>
        <v>0</v>
      </c>
      <c r="Q1426" s="131">
        <v>0</v>
      </c>
      <c r="R1426" s="131">
        <f t="shared" si="232"/>
        <v>0</v>
      </c>
      <c r="S1426" s="131">
        <v>0</v>
      </c>
      <c r="T1426" s="132">
        <f t="shared" si="233"/>
        <v>0</v>
      </c>
      <c r="AR1426" s="133" t="s">
        <v>623</v>
      </c>
      <c r="AT1426" s="133" t="s">
        <v>2422</v>
      </c>
      <c r="AU1426" s="133" t="s">
        <v>76</v>
      </c>
      <c r="AY1426" s="13" t="s">
        <v>112</v>
      </c>
      <c r="BE1426" s="134">
        <f t="shared" si="234"/>
        <v>109500</v>
      </c>
      <c r="BF1426" s="134">
        <f t="shared" si="235"/>
        <v>0</v>
      </c>
      <c r="BG1426" s="134">
        <f t="shared" si="236"/>
        <v>0</v>
      </c>
      <c r="BH1426" s="134">
        <f t="shared" si="237"/>
        <v>0</v>
      </c>
      <c r="BI1426" s="134">
        <f t="shared" si="238"/>
        <v>0</v>
      </c>
      <c r="BJ1426" s="13" t="s">
        <v>76</v>
      </c>
      <c r="BK1426" s="134">
        <f t="shared" si="239"/>
        <v>109500</v>
      </c>
      <c r="BL1426" s="13" t="s">
        <v>623</v>
      </c>
      <c r="BM1426" s="133" t="s">
        <v>5264</v>
      </c>
    </row>
    <row r="1427" spans="2:65" s="1" customFormat="1" ht="24.2" customHeight="1">
      <c r="B1427" s="122"/>
      <c r="C1427" s="138" t="s">
        <v>5265</v>
      </c>
      <c r="D1427" s="138" t="s">
        <v>2422</v>
      </c>
      <c r="E1427" s="139" t="s">
        <v>5266</v>
      </c>
      <c r="F1427" s="140" t="s">
        <v>5267</v>
      </c>
      <c r="G1427" s="141" t="s">
        <v>133</v>
      </c>
      <c r="H1427" s="142">
        <v>30</v>
      </c>
      <c r="I1427" s="143">
        <v>3970</v>
      </c>
      <c r="J1427" s="143">
        <f t="shared" si="230"/>
        <v>119100</v>
      </c>
      <c r="K1427" s="140" t="s">
        <v>117</v>
      </c>
      <c r="L1427" s="144"/>
      <c r="M1427" s="145" t="s">
        <v>1</v>
      </c>
      <c r="N1427" s="146" t="s">
        <v>34</v>
      </c>
      <c r="O1427" s="131">
        <v>0</v>
      </c>
      <c r="P1427" s="131">
        <f t="shared" si="231"/>
        <v>0</v>
      </c>
      <c r="Q1427" s="131">
        <v>0</v>
      </c>
      <c r="R1427" s="131">
        <f t="shared" si="232"/>
        <v>0</v>
      </c>
      <c r="S1427" s="131">
        <v>0</v>
      </c>
      <c r="T1427" s="132">
        <f t="shared" si="233"/>
        <v>0</v>
      </c>
      <c r="AR1427" s="133" t="s">
        <v>623</v>
      </c>
      <c r="AT1427" s="133" t="s">
        <v>2422</v>
      </c>
      <c r="AU1427" s="133" t="s">
        <v>76</v>
      </c>
      <c r="AY1427" s="13" t="s">
        <v>112</v>
      </c>
      <c r="BE1427" s="134">
        <f t="shared" si="234"/>
        <v>119100</v>
      </c>
      <c r="BF1427" s="134">
        <f t="shared" si="235"/>
        <v>0</v>
      </c>
      <c r="BG1427" s="134">
        <f t="shared" si="236"/>
        <v>0</v>
      </c>
      <c r="BH1427" s="134">
        <f t="shared" si="237"/>
        <v>0</v>
      </c>
      <c r="BI1427" s="134">
        <f t="shared" si="238"/>
        <v>0</v>
      </c>
      <c r="BJ1427" s="13" t="s">
        <v>76</v>
      </c>
      <c r="BK1427" s="134">
        <f t="shared" si="239"/>
        <v>119100</v>
      </c>
      <c r="BL1427" s="13" t="s">
        <v>623</v>
      </c>
      <c r="BM1427" s="133" t="s">
        <v>5268</v>
      </c>
    </row>
    <row r="1428" spans="2:65" s="1" customFormat="1" ht="24.2" customHeight="1">
      <c r="B1428" s="122"/>
      <c r="C1428" s="138" t="s">
        <v>5269</v>
      </c>
      <c r="D1428" s="138" t="s">
        <v>2422</v>
      </c>
      <c r="E1428" s="139" t="s">
        <v>5270</v>
      </c>
      <c r="F1428" s="140" t="s">
        <v>5271</v>
      </c>
      <c r="G1428" s="141" t="s">
        <v>133</v>
      </c>
      <c r="H1428" s="142">
        <v>30</v>
      </c>
      <c r="I1428" s="143">
        <v>6280</v>
      </c>
      <c r="J1428" s="143">
        <f t="shared" si="230"/>
        <v>188400</v>
      </c>
      <c r="K1428" s="140" t="s">
        <v>117</v>
      </c>
      <c r="L1428" s="144"/>
      <c r="M1428" s="145" t="s">
        <v>1</v>
      </c>
      <c r="N1428" s="146" t="s">
        <v>34</v>
      </c>
      <c r="O1428" s="131">
        <v>0</v>
      </c>
      <c r="P1428" s="131">
        <f t="shared" si="231"/>
        <v>0</v>
      </c>
      <c r="Q1428" s="131">
        <v>0</v>
      </c>
      <c r="R1428" s="131">
        <f t="shared" si="232"/>
        <v>0</v>
      </c>
      <c r="S1428" s="131">
        <v>0</v>
      </c>
      <c r="T1428" s="132">
        <f t="shared" si="233"/>
        <v>0</v>
      </c>
      <c r="AR1428" s="133" t="s">
        <v>623</v>
      </c>
      <c r="AT1428" s="133" t="s">
        <v>2422</v>
      </c>
      <c r="AU1428" s="133" t="s">
        <v>76</v>
      </c>
      <c r="AY1428" s="13" t="s">
        <v>112</v>
      </c>
      <c r="BE1428" s="134">
        <f t="shared" si="234"/>
        <v>188400</v>
      </c>
      <c r="BF1428" s="134">
        <f t="shared" si="235"/>
        <v>0</v>
      </c>
      <c r="BG1428" s="134">
        <f t="shared" si="236"/>
        <v>0</v>
      </c>
      <c r="BH1428" s="134">
        <f t="shared" si="237"/>
        <v>0</v>
      </c>
      <c r="BI1428" s="134">
        <f t="shared" si="238"/>
        <v>0</v>
      </c>
      <c r="BJ1428" s="13" t="s">
        <v>76</v>
      </c>
      <c r="BK1428" s="134">
        <f t="shared" si="239"/>
        <v>188400</v>
      </c>
      <c r="BL1428" s="13" t="s">
        <v>623</v>
      </c>
      <c r="BM1428" s="133" t="s">
        <v>5272</v>
      </c>
    </row>
    <row r="1429" spans="2:65" s="1" customFormat="1" ht="33" customHeight="1">
      <c r="B1429" s="122"/>
      <c r="C1429" s="138" t="s">
        <v>5273</v>
      </c>
      <c r="D1429" s="138" t="s">
        <v>2422</v>
      </c>
      <c r="E1429" s="139" t="s">
        <v>5274</v>
      </c>
      <c r="F1429" s="140" t="s">
        <v>5275</v>
      </c>
      <c r="G1429" s="141" t="s">
        <v>133</v>
      </c>
      <c r="H1429" s="142">
        <v>10</v>
      </c>
      <c r="I1429" s="143">
        <v>1020</v>
      </c>
      <c r="J1429" s="143">
        <f t="shared" si="230"/>
        <v>10200</v>
      </c>
      <c r="K1429" s="140" t="s">
        <v>117</v>
      </c>
      <c r="L1429" s="144"/>
      <c r="M1429" s="145" t="s">
        <v>1</v>
      </c>
      <c r="N1429" s="146" t="s">
        <v>34</v>
      </c>
      <c r="O1429" s="131">
        <v>0</v>
      </c>
      <c r="P1429" s="131">
        <f t="shared" si="231"/>
        <v>0</v>
      </c>
      <c r="Q1429" s="131">
        <v>0</v>
      </c>
      <c r="R1429" s="131">
        <f t="shared" si="232"/>
        <v>0</v>
      </c>
      <c r="S1429" s="131">
        <v>0</v>
      </c>
      <c r="T1429" s="132">
        <f t="shared" si="233"/>
        <v>0</v>
      </c>
      <c r="AR1429" s="133" t="s">
        <v>623</v>
      </c>
      <c r="AT1429" s="133" t="s">
        <v>2422</v>
      </c>
      <c r="AU1429" s="133" t="s">
        <v>76</v>
      </c>
      <c r="AY1429" s="13" t="s">
        <v>112</v>
      </c>
      <c r="BE1429" s="134">
        <f t="shared" si="234"/>
        <v>10200</v>
      </c>
      <c r="BF1429" s="134">
        <f t="shared" si="235"/>
        <v>0</v>
      </c>
      <c r="BG1429" s="134">
        <f t="shared" si="236"/>
        <v>0</v>
      </c>
      <c r="BH1429" s="134">
        <f t="shared" si="237"/>
        <v>0</v>
      </c>
      <c r="BI1429" s="134">
        <f t="shared" si="238"/>
        <v>0</v>
      </c>
      <c r="BJ1429" s="13" t="s">
        <v>76</v>
      </c>
      <c r="BK1429" s="134">
        <f t="shared" si="239"/>
        <v>10200</v>
      </c>
      <c r="BL1429" s="13" t="s">
        <v>623</v>
      </c>
      <c r="BM1429" s="133" t="s">
        <v>5276</v>
      </c>
    </row>
    <row r="1430" spans="2:65" s="1" customFormat="1" ht="24.2" customHeight="1">
      <c r="B1430" s="122"/>
      <c r="C1430" s="138" t="s">
        <v>5277</v>
      </c>
      <c r="D1430" s="138" t="s">
        <v>2422</v>
      </c>
      <c r="E1430" s="139" t="s">
        <v>5278</v>
      </c>
      <c r="F1430" s="140" t="s">
        <v>5279</v>
      </c>
      <c r="G1430" s="141" t="s">
        <v>133</v>
      </c>
      <c r="H1430" s="142">
        <v>10</v>
      </c>
      <c r="I1430" s="143">
        <v>599</v>
      </c>
      <c r="J1430" s="143">
        <f t="shared" si="230"/>
        <v>5990</v>
      </c>
      <c r="K1430" s="140" t="s">
        <v>117</v>
      </c>
      <c r="L1430" s="144"/>
      <c r="M1430" s="145" t="s">
        <v>1</v>
      </c>
      <c r="N1430" s="146" t="s">
        <v>34</v>
      </c>
      <c r="O1430" s="131">
        <v>0</v>
      </c>
      <c r="P1430" s="131">
        <f t="shared" si="231"/>
        <v>0</v>
      </c>
      <c r="Q1430" s="131">
        <v>0</v>
      </c>
      <c r="R1430" s="131">
        <f t="shared" si="232"/>
        <v>0</v>
      </c>
      <c r="S1430" s="131">
        <v>0</v>
      </c>
      <c r="T1430" s="132">
        <f t="shared" si="233"/>
        <v>0</v>
      </c>
      <c r="AR1430" s="133" t="s">
        <v>623</v>
      </c>
      <c r="AT1430" s="133" t="s">
        <v>2422</v>
      </c>
      <c r="AU1430" s="133" t="s">
        <v>76</v>
      </c>
      <c r="AY1430" s="13" t="s">
        <v>112</v>
      </c>
      <c r="BE1430" s="134">
        <f t="shared" si="234"/>
        <v>5990</v>
      </c>
      <c r="BF1430" s="134">
        <f t="shared" si="235"/>
        <v>0</v>
      </c>
      <c r="BG1430" s="134">
        <f t="shared" si="236"/>
        <v>0</v>
      </c>
      <c r="BH1430" s="134">
        <f t="shared" si="237"/>
        <v>0</v>
      </c>
      <c r="BI1430" s="134">
        <f t="shared" si="238"/>
        <v>0</v>
      </c>
      <c r="BJ1430" s="13" t="s">
        <v>76</v>
      </c>
      <c r="BK1430" s="134">
        <f t="shared" si="239"/>
        <v>5990</v>
      </c>
      <c r="BL1430" s="13" t="s">
        <v>623</v>
      </c>
      <c r="BM1430" s="133" t="s">
        <v>5280</v>
      </c>
    </row>
    <row r="1431" spans="2:65" s="1" customFormat="1" ht="33" customHeight="1">
      <c r="B1431" s="122"/>
      <c r="C1431" s="138" t="s">
        <v>5281</v>
      </c>
      <c r="D1431" s="138" t="s">
        <v>2422</v>
      </c>
      <c r="E1431" s="139" t="s">
        <v>5282</v>
      </c>
      <c r="F1431" s="140" t="s">
        <v>5283</v>
      </c>
      <c r="G1431" s="141" t="s">
        <v>133</v>
      </c>
      <c r="H1431" s="142">
        <v>10</v>
      </c>
      <c r="I1431" s="143">
        <v>1240</v>
      </c>
      <c r="J1431" s="143">
        <f t="shared" si="230"/>
        <v>12400</v>
      </c>
      <c r="K1431" s="140" t="s">
        <v>117</v>
      </c>
      <c r="L1431" s="144"/>
      <c r="M1431" s="145" t="s">
        <v>1</v>
      </c>
      <c r="N1431" s="146" t="s">
        <v>34</v>
      </c>
      <c r="O1431" s="131">
        <v>0</v>
      </c>
      <c r="P1431" s="131">
        <f t="shared" si="231"/>
        <v>0</v>
      </c>
      <c r="Q1431" s="131">
        <v>0</v>
      </c>
      <c r="R1431" s="131">
        <f t="shared" si="232"/>
        <v>0</v>
      </c>
      <c r="S1431" s="131">
        <v>0</v>
      </c>
      <c r="T1431" s="132">
        <f t="shared" si="233"/>
        <v>0</v>
      </c>
      <c r="AR1431" s="133" t="s">
        <v>623</v>
      </c>
      <c r="AT1431" s="133" t="s">
        <v>2422</v>
      </c>
      <c r="AU1431" s="133" t="s">
        <v>76</v>
      </c>
      <c r="AY1431" s="13" t="s">
        <v>112</v>
      </c>
      <c r="BE1431" s="134">
        <f t="shared" si="234"/>
        <v>12400</v>
      </c>
      <c r="BF1431" s="134">
        <f t="shared" si="235"/>
        <v>0</v>
      </c>
      <c r="BG1431" s="134">
        <f t="shared" si="236"/>
        <v>0</v>
      </c>
      <c r="BH1431" s="134">
        <f t="shared" si="237"/>
        <v>0</v>
      </c>
      <c r="BI1431" s="134">
        <f t="shared" si="238"/>
        <v>0</v>
      </c>
      <c r="BJ1431" s="13" t="s">
        <v>76</v>
      </c>
      <c r="BK1431" s="134">
        <f t="shared" si="239"/>
        <v>12400</v>
      </c>
      <c r="BL1431" s="13" t="s">
        <v>623</v>
      </c>
      <c r="BM1431" s="133" t="s">
        <v>5284</v>
      </c>
    </row>
    <row r="1432" spans="2:65" s="1" customFormat="1" ht="37.9" customHeight="1">
      <c r="B1432" s="122"/>
      <c r="C1432" s="138" t="s">
        <v>5285</v>
      </c>
      <c r="D1432" s="138" t="s">
        <v>2422</v>
      </c>
      <c r="E1432" s="139" t="s">
        <v>5286</v>
      </c>
      <c r="F1432" s="140" t="s">
        <v>5287</v>
      </c>
      <c r="G1432" s="141" t="s">
        <v>133</v>
      </c>
      <c r="H1432" s="142">
        <v>2</v>
      </c>
      <c r="I1432" s="143">
        <v>399</v>
      </c>
      <c r="J1432" s="143">
        <f t="shared" si="230"/>
        <v>798</v>
      </c>
      <c r="K1432" s="140" t="s">
        <v>117</v>
      </c>
      <c r="L1432" s="144"/>
      <c r="M1432" s="145" t="s">
        <v>1</v>
      </c>
      <c r="N1432" s="146" t="s">
        <v>34</v>
      </c>
      <c r="O1432" s="131">
        <v>0</v>
      </c>
      <c r="P1432" s="131">
        <f t="shared" si="231"/>
        <v>0</v>
      </c>
      <c r="Q1432" s="131">
        <v>0</v>
      </c>
      <c r="R1432" s="131">
        <f t="shared" si="232"/>
        <v>0</v>
      </c>
      <c r="S1432" s="131">
        <v>0</v>
      </c>
      <c r="T1432" s="132">
        <f t="shared" si="233"/>
        <v>0</v>
      </c>
      <c r="AR1432" s="133" t="s">
        <v>623</v>
      </c>
      <c r="AT1432" s="133" t="s">
        <v>2422</v>
      </c>
      <c r="AU1432" s="133" t="s">
        <v>76</v>
      </c>
      <c r="AY1432" s="13" t="s">
        <v>112</v>
      </c>
      <c r="BE1432" s="134">
        <f t="shared" si="234"/>
        <v>798</v>
      </c>
      <c r="BF1432" s="134">
        <f t="shared" si="235"/>
        <v>0</v>
      </c>
      <c r="BG1432" s="134">
        <f t="shared" si="236"/>
        <v>0</v>
      </c>
      <c r="BH1432" s="134">
        <f t="shared" si="237"/>
        <v>0</v>
      </c>
      <c r="BI1432" s="134">
        <f t="shared" si="238"/>
        <v>0</v>
      </c>
      <c r="BJ1432" s="13" t="s">
        <v>76</v>
      </c>
      <c r="BK1432" s="134">
        <f t="shared" si="239"/>
        <v>798</v>
      </c>
      <c r="BL1432" s="13" t="s">
        <v>623</v>
      </c>
      <c r="BM1432" s="133" t="s">
        <v>5288</v>
      </c>
    </row>
    <row r="1433" spans="2:65" s="1" customFormat="1" ht="37.9" customHeight="1">
      <c r="B1433" s="122"/>
      <c r="C1433" s="138" t="s">
        <v>5289</v>
      </c>
      <c r="D1433" s="138" t="s">
        <v>2422</v>
      </c>
      <c r="E1433" s="139" t="s">
        <v>5290</v>
      </c>
      <c r="F1433" s="140" t="s">
        <v>5291</v>
      </c>
      <c r="G1433" s="141" t="s">
        <v>133</v>
      </c>
      <c r="H1433" s="142">
        <v>10</v>
      </c>
      <c r="I1433" s="143">
        <v>573</v>
      </c>
      <c r="J1433" s="143">
        <f t="shared" si="230"/>
        <v>5730</v>
      </c>
      <c r="K1433" s="140" t="s">
        <v>117</v>
      </c>
      <c r="L1433" s="144"/>
      <c r="M1433" s="145" t="s">
        <v>1</v>
      </c>
      <c r="N1433" s="146" t="s">
        <v>34</v>
      </c>
      <c r="O1433" s="131">
        <v>0</v>
      </c>
      <c r="P1433" s="131">
        <f t="shared" si="231"/>
        <v>0</v>
      </c>
      <c r="Q1433" s="131">
        <v>0</v>
      </c>
      <c r="R1433" s="131">
        <f t="shared" si="232"/>
        <v>0</v>
      </c>
      <c r="S1433" s="131">
        <v>0</v>
      </c>
      <c r="T1433" s="132">
        <f t="shared" si="233"/>
        <v>0</v>
      </c>
      <c r="AR1433" s="133" t="s">
        <v>623</v>
      </c>
      <c r="AT1433" s="133" t="s">
        <v>2422</v>
      </c>
      <c r="AU1433" s="133" t="s">
        <v>76</v>
      </c>
      <c r="AY1433" s="13" t="s">
        <v>112</v>
      </c>
      <c r="BE1433" s="134">
        <f t="shared" si="234"/>
        <v>5730</v>
      </c>
      <c r="BF1433" s="134">
        <f t="shared" si="235"/>
        <v>0</v>
      </c>
      <c r="BG1433" s="134">
        <f t="shared" si="236"/>
        <v>0</v>
      </c>
      <c r="BH1433" s="134">
        <f t="shared" si="237"/>
        <v>0</v>
      </c>
      <c r="BI1433" s="134">
        <f t="shared" si="238"/>
        <v>0</v>
      </c>
      <c r="BJ1433" s="13" t="s">
        <v>76</v>
      </c>
      <c r="BK1433" s="134">
        <f t="shared" si="239"/>
        <v>5730</v>
      </c>
      <c r="BL1433" s="13" t="s">
        <v>623</v>
      </c>
      <c r="BM1433" s="133" t="s">
        <v>5292</v>
      </c>
    </row>
    <row r="1434" spans="2:65" s="1" customFormat="1" ht="24.2" customHeight="1">
      <c r="B1434" s="122"/>
      <c r="C1434" s="138" t="s">
        <v>5293</v>
      </c>
      <c r="D1434" s="138" t="s">
        <v>2422</v>
      </c>
      <c r="E1434" s="139" t="s">
        <v>5294</v>
      </c>
      <c r="F1434" s="140" t="s">
        <v>5295</v>
      </c>
      <c r="G1434" s="141" t="s">
        <v>133</v>
      </c>
      <c r="H1434" s="142">
        <v>2</v>
      </c>
      <c r="I1434" s="143">
        <v>28900</v>
      </c>
      <c r="J1434" s="143">
        <f t="shared" si="230"/>
        <v>57800</v>
      </c>
      <c r="K1434" s="140" t="s">
        <v>117</v>
      </c>
      <c r="L1434" s="144"/>
      <c r="M1434" s="145" t="s">
        <v>1</v>
      </c>
      <c r="N1434" s="146" t="s">
        <v>34</v>
      </c>
      <c r="O1434" s="131">
        <v>0</v>
      </c>
      <c r="P1434" s="131">
        <f t="shared" si="231"/>
        <v>0</v>
      </c>
      <c r="Q1434" s="131">
        <v>0</v>
      </c>
      <c r="R1434" s="131">
        <f t="shared" si="232"/>
        <v>0</v>
      </c>
      <c r="S1434" s="131">
        <v>0</v>
      </c>
      <c r="T1434" s="132">
        <f t="shared" si="233"/>
        <v>0</v>
      </c>
      <c r="AR1434" s="133" t="s">
        <v>623</v>
      </c>
      <c r="AT1434" s="133" t="s">
        <v>2422</v>
      </c>
      <c r="AU1434" s="133" t="s">
        <v>76</v>
      </c>
      <c r="AY1434" s="13" t="s">
        <v>112</v>
      </c>
      <c r="BE1434" s="134">
        <f t="shared" si="234"/>
        <v>57800</v>
      </c>
      <c r="BF1434" s="134">
        <f t="shared" si="235"/>
        <v>0</v>
      </c>
      <c r="BG1434" s="134">
        <f t="shared" si="236"/>
        <v>0</v>
      </c>
      <c r="BH1434" s="134">
        <f t="shared" si="237"/>
        <v>0</v>
      </c>
      <c r="BI1434" s="134">
        <f t="shared" si="238"/>
        <v>0</v>
      </c>
      <c r="BJ1434" s="13" t="s">
        <v>76</v>
      </c>
      <c r="BK1434" s="134">
        <f t="shared" si="239"/>
        <v>57800</v>
      </c>
      <c r="BL1434" s="13" t="s">
        <v>623</v>
      </c>
      <c r="BM1434" s="133" t="s">
        <v>5296</v>
      </c>
    </row>
    <row r="1435" spans="2:65" s="1" customFormat="1" ht="33" customHeight="1">
      <c r="B1435" s="122"/>
      <c r="C1435" s="138" t="s">
        <v>5297</v>
      </c>
      <c r="D1435" s="138" t="s">
        <v>2422</v>
      </c>
      <c r="E1435" s="139" t="s">
        <v>5298</v>
      </c>
      <c r="F1435" s="140" t="s">
        <v>5299</v>
      </c>
      <c r="G1435" s="141" t="s">
        <v>133</v>
      </c>
      <c r="H1435" s="142">
        <v>2</v>
      </c>
      <c r="I1435" s="143">
        <v>31700</v>
      </c>
      <c r="J1435" s="143">
        <f t="shared" si="230"/>
        <v>63400</v>
      </c>
      <c r="K1435" s="140" t="s">
        <v>117</v>
      </c>
      <c r="L1435" s="144"/>
      <c r="M1435" s="145" t="s">
        <v>1</v>
      </c>
      <c r="N1435" s="146" t="s">
        <v>34</v>
      </c>
      <c r="O1435" s="131">
        <v>0</v>
      </c>
      <c r="P1435" s="131">
        <f t="shared" si="231"/>
        <v>0</v>
      </c>
      <c r="Q1435" s="131">
        <v>0</v>
      </c>
      <c r="R1435" s="131">
        <f t="shared" si="232"/>
        <v>0</v>
      </c>
      <c r="S1435" s="131">
        <v>0</v>
      </c>
      <c r="T1435" s="132">
        <f t="shared" si="233"/>
        <v>0</v>
      </c>
      <c r="AR1435" s="133" t="s">
        <v>623</v>
      </c>
      <c r="AT1435" s="133" t="s">
        <v>2422</v>
      </c>
      <c r="AU1435" s="133" t="s">
        <v>76</v>
      </c>
      <c r="AY1435" s="13" t="s">
        <v>112</v>
      </c>
      <c r="BE1435" s="134">
        <f t="shared" si="234"/>
        <v>63400</v>
      </c>
      <c r="BF1435" s="134">
        <f t="shared" si="235"/>
        <v>0</v>
      </c>
      <c r="BG1435" s="134">
        <f t="shared" si="236"/>
        <v>0</v>
      </c>
      <c r="BH1435" s="134">
        <f t="shared" si="237"/>
        <v>0</v>
      </c>
      <c r="BI1435" s="134">
        <f t="shared" si="238"/>
        <v>0</v>
      </c>
      <c r="BJ1435" s="13" t="s">
        <v>76</v>
      </c>
      <c r="BK1435" s="134">
        <f t="shared" si="239"/>
        <v>63400</v>
      </c>
      <c r="BL1435" s="13" t="s">
        <v>623</v>
      </c>
      <c r="BM1435" s="133" t="s">
        <v>5300</v>
      </c>
    </row>
    <row r="1436" spans="2:65" s="1" customFormat="1" ht="33" customHeight="1">
      <c r="B1436" s="122"/>
      <c r="C1436" s="138" t="s">
        <v>5301</v>
      </c>
      <c r="D1436" s="138" t="s">
        <v>2422</v>
      </c>
      <c r="E1436" s="139" t="s">
        <v>5302</v>
      </c>
      <c r="F1436" s="140" t="s">
        <v>5303</v>
      </c>
      <c r="G1436" s="141" t="s">
        <v>133</v>
      </c>
      <c r="H1436" s="142">
        <v>2</v>
      </c>
      <c r="I1436" s="143">
        <v>36400</v>
      </c>
      <c r="J1436" s="143">
        <f t="shared" si="230"/>
        <v>72800</v>
      </c>
      <c r="K1436" s="140" t="s">
        <v>117</v>
      </c>
      <c r="L1436" s="144"/>
      <c r="M1436" s="145" t="s">
        <v>1</v>
      </c>
      <c r="N1436" s="146" t="s">
        <v>34</v>
      </c>
      <c r="O1436" s="131">
        <v>0</v>
      </c>
      <c r="P1436" s="131">
        <f t="shared" si="231"/>
        <v>0</v>
      </c>
      <c r="Q1436" s="131">
        <v>0</v>
      </c>
      <c r="R1436" s="131">
        <f t="shared" si="232"/>
        <v>0</v>
      </c>
      <c r="S1436" s="131">
        <v>0</v>
      </c>
      <c r="T1436" s="132">
        <f t="shared" si="233"/>
        <v>0</v>
      </c>
      <c r="AR1436" s="133" t="s">
        <v>623</v>
      </c>
      <c r="AT1436" s="133" t="s">
        <v>2422</v>
      </c>
      <c r="AU1436" s="133" t="s">
        <v>76</v>
      </c>
      <c r="AY1436" s="13" t="s">
        <v>112</v>
      </c>
      <c r="BE1436" s="134">
        <f t="shared" si="234"/>
        <v>72800</v>
      </c>
      <c r="BF1436" s="134">
        <f t="shared" si="235"/>
        <v>0</v>
      </c>
      <c r="BG1436" s="134">
        <f t="shared" si="236"/>
        <v>0</v>
      </c>
      <c r="BH1436" s="134">
        <f t="shared" si="237"/>
        <v>0</v>
      </c>
      <c r="BI1436" s="134">
        <f t="shared" si="238"/>
        <v>0</v>
      </c>
      <c r="BJ1436" s="13" t="s">
        <v>76</v>
      </c>
      <c r="BK1436" s="134">
        <f t="shared" si="239"/>
        <v>72800</v>
      </c>
      <c r="BL1436" s="13" t="s">
        <v>623</v>
      </c>
      <c r="BM1436" s="133" t="s">
        <v>5304</v>
      </c>
    </row>
    <row r="1437" spans="2:65" s="1" customFormat="1" ht="24.2" customHeight="1">
      <c r="B1437" s="122"/>
      <c r="C1437" s="138" t="s">
        <v>5305</v>
      </c>
      <c r="D1437" s="138" t="s">
        <v>2422</v>
      </c>
      <c r="E1437" s="139" t="s">
        <v>5306</v>
      </c>
      <c r="F1437" s="140" t="s">
        <v>5307</v>
      </c>
      <c r="G1437" s="141" t="s">
        <v>133</v>
      </c>
      <c r="H1437" s="142">
        <v>2</v>
      </c>
      <c r="I1437" s="143">
        <v>31500</v>
      </c>
      <c r="J1437" s="143">
        <f t="shared" si="230"/>
        <v>63000</v>
      </c>
      <c r="K1437" s="140" t="s">
        <v>117</v>
      </c>
      <c r="L1437" s="144"/>
      <c r="M1437" s="145" t="s">
        <v>1</v>
      </c>
      <c r="N1437" s="146" t="s">
        <v>34</v>
      </c>
      <c r="O1437" s="131">
        <v>0</v>
      </c>
      <c r="P1437" s="131">
        <f t="shared" si="231"/>
        <v>0</v>
      </c>
      <c r="Q1437" s="131">
        <v>0</v>
      </c>
      <c r="R1437" s="131">
        <f t="shared" si="232"/>
        <v>0</v>
      </c>
      <c r="S1437" s="131">
        <v>0</v>
      </c>
      <c r="T1437" s="132">
        <f t="shared" si="233"/>
        <v>0</v>
      </c>
      <c r="AR1437" s="133" t="s">
        <v>623</v>
      </c>
      <c r="AT1437" s="133" t="s">
        <v>2422</v>
      </c>
      <c r="AU1437" s="133" t="s">
        <v>76</v>
      </c>
      <c r="AY1437" s="13" t="s">
        <v>112</v>
      </c>
      <c r="BE1437" s="134">
        <f t="shared" si="234"/>
        <v>63000</v>
      </c>
      <c r="BF1437" s="134">
        <f t="shared" si="235"/>
        <v>0</v>
      </c>
      <c r="BG1437" s="134">
        <f t="shared" si="236"/>
        <v>0</v>
      </c>
      <c r="BH1437" s="134">
        <f t="shared" si="237"/>
        <v>0</v>
      </c>
      <c r="BI1437" s="134">
        <f t="shared" si="238"/>
        <v>0</v>
      </c>
      <c r="BJ1437" s="13" t="s">
        <v>76</v>
      </c>
      <c r="BK1437" s="134">
        <f t="shared" si="239"/>
        <v>63000</v>
      </c>
      <c r="BL1437" s="13" t="s">
        <v>623</v>
      </c>
      <c r="BM1437" s="133" t="s">
        <v>5308</v>
      </c>
    </row>
    <row r="1438" spans="2:65" s="1" customFormat="1" ht="33" customHeight="1">
      <c r="B1438" s="122"/>
      <c r="C1438" s="138" t="s">
        <v>5309</v>
      </c>
      <c r="D1438" s="138" t="s">
        <v>2422</v>
      </c>
      <c r="E1438" s="139" t="s">
        <v>5310</v>
      </c>
      <c r="F1438" s="140" t="s">
        <v>5311</v>
      </c>
      <c r="G1438" s="141" t="s">
        <v>133</v>
      </c>
      <c r="H1438" s="142">
        <v>2</v>
      </c>
      <c r="I1438" s="143">
        <v>34600</v>
      </c>
      <c r="J1438" s="143">
        <f t="shared" si="230"/>
        <v>69200</v>
      </c>
      <c r="K1438" s="140" t="s">
        <v>117</v>
      </c>
      <c r="L1438" s="144"/>
      <c r="M1438" s="145" t="s">
        <v>1</v>
      </c>
      <c r="N1438" s="146" t="s">
        <v>34</v>
      </c>
      <c r="O1438" s="131">
        <v>0</v>
      </c>
      <c r="P1438" s="131">
        <f t="shared" si="231"/>
        <v>0</v>
      </c>
      <c r="Q1438" s="131">
        <v>0</v>
      </c>
      <c r="R1438" s="131">
        <f t="shared" si="232"/>
        <v>0</v>
      </c>
      <c r="S1438" s="131">
        <v>0</v>
      </c>
      <c r="T1438" s="132">
        <f t="shared" si="233"/>
        <v>0</v>
      </c>
      <c r="AR1438" s="133" t="s">
        <v>623</v>
      </c>
      <c r="AT1438" s="133" t="s">
        <v>2422</v>
      </c>
      <c r="AU1438" s="133" t="s">
        <v>76</v>
      </c>
      <c r="AY1438" s="13" t="s">
        <v>112</v>
      </c>
      <c r="BE1438" s="134">
        <f t="shared" si="234"/>
        <v>69200</v>
      </c>
      <c r="BF1438" s="134">
        <f t="shared" si="235"/>
        <v>0</v>
      </c>
      <c r="BG1438" s="134">
        <f t="shared" si="236"/>
        <v>0</v>
      </c>
      <c r="BH1438" s="134">
        <f t="shared" si="237"/>
        <v>0</v>
      </c>
      <c r="BI1438" s="134">
        <f t="shared" si="238"/>
        <v>0</v>
      </c>
      <c r="BJ1438" s="13" t="s">
        <v>76</v>
      </c>
      <c r="BK1438" s="134">
        <f t="shared" si="239"/>
        <v>69200</v>
      </c>
      <c r="BL1438" s="13" t="s">
        <v>623</v>
      </c>
      <c r="BM1438" s="133" t="s">
        <v>5312</v>
      </c>
    </row>
    <row r="1439" spans="2:65" s="1" customFormat="1" ht="33" customHeight="1">
      <c r="B1439" s="122"/>
      <c r="C1439" s="138" t="s">
        <v>5313</v>
      </c>
      <c r="D1439" s="138" t="s">
        <v>2422</v>
      </c>
      <c r="E1439" s="139" t="s">
        <v>5314</v>
      </c>
      <c r="F1439" s="140" t="s">
        <v>5315</v>
      </c>
      <c r="G1439" s="141" t="s">
        <v>133</v>
      </c>
      <c r="H1439" s="142">
        <v>10</v>
      </c>
      <c r="I1439" s="143">
        <v>37700</v>
      </c>
      <c r="J1439" s="143">
        <f t="shared" ref="J1439:J1447" si="240">ROUND(I1439*H1439,2)</f>
        <v>377000</v>
      </c>
      <c r="K1439" s="140" t="s">
        <v>117</v>
      </c>
      <c r="L1439" s="144"/>
      <c r="M1439" s="145" t="s">
        <v>1</v>
      </c>
      <c r="N1439" s="146" t="s">
        <v>34</v>
      </c>
      <c r="O1439" s="131">
        <v>0</v>
      </c>
      <c r="P1439" s="131">
        <f t="shared" ref="P1439:P1447" si="241">O1439*H1439</f>
        <v>0</v>
      </c>
      <c r="Q1439" s="131">
        <v>0</v>
      </c>
      <c r="R1439" s="131">
        <f t="shared" ref="R1439:R1447" si="242">Q1439*H1439</f>
        <v>0</v>
      </c>
      <c r="S1439" s="131">
        <v>0</v>
      </c>
      <c r="T1439" s="132">
        <f t="shared" ref="T1439:T1447" si="243">S1439*H1439</f>
        <v>0</v>
      </c>
      <c r="AR1439" s="133" t="s">
        <v>623</v>
      </c>
      <c r="AT1439" s="133" t="s">
        <v>2422</v>
      </c>
      <c r="AU1439" s="133" t="s">
        <v>76</v>
      </c>
      <c r="AY1439" s="13" t="s">
        <v>112</v>
      </c>
      <c r="BE1439" s="134">
        <f t="shared" ref="BE1439:BE1447" si="244">IF(N1439="základní",J1439,0)</f>
        <v>377000</v>
      </c>
      <c r="BF1439" s="134">
        <f t="shared" ref="BF1439:BF1447" si="245">IF(N1439="snížená",J1439,0)</f>
        <v>0</v>
      </c>
      <c r="BG1439" s="134">
        <f t="shared" ref="BG1439:BG1447" si="246">IF(N1439="zákl. přenesená",J1439,0)</f>
        <v>0</v>
      </c>
      <c r="BH1439" s="134">
        <f t="shared" ref="BH1439:BH1447" si="247">IF(N1439="sníž. přenesená",J1439,0)</f>
        <v>0</v>
      </c>
      <c r="BI1439" s="134">
        <f t="shared" ref="BI1439:BI1447" si="248">IF(N1439="nulová",J1439,0)</f>
        <v>0</v>
      </c>
      <c r="BJ1439" s="13" t="s">
        <v>76</v>
      </c>
      <c r="BK1439" s="134">
        <f t="shared" ref="BK1439:BK1447" si="249">ROUND(I1439*H1439,2)</f>
        <v>377000</v>
      </c>
      <c r="BL1439" s="13" t="s">
        <v>623</v>
      </c>
      <c r="BM1439" s="133" t="s">
        <v>5316</v>
      </c>
    </row>
    <row r="1440" spans="2:65" s="1" customFormat="1" ht="24.2" customHeight="1">
      <c r="B1440" s="122"/>
      <c r="C1440" s="138" t="s">
        <v>5317</v>
      </c>
      <c r="D1440" s="138" t="s">
        <v>2422</v>
      </c>
      <c r="E1440" s="139" t="s">
        <v>5318</v>
      </c>
      <c r="F1440" s="140" t="s">
        <v>5319</v>
      </c>
      <c r="G1440" s="141" t="s">
        <v>133</v>
      </c>
      <c r="H1440" s="142">
        <v>2</v>
      </c>
      <c r="I1440" s="143">
        <v>557</v>
      </c>
      <c r="J1440" s="143">
        <f t="shared" si="240"/>
        <v>1114</v>
      </c>
      <c r="K1440" s="140" t="s">
        <v>117</v>
      </c>
      <c r="L1440" s="144"/>
      <c r="M1440" s="145" t="s">
        <v>1</v>
      </c>
      <c r="N1440" s="146" t="s">
        <v>34</v>
      </c>
      <c r="O1440" s="131">
        <v>0</v>
      </c>
      <c r="P1440" s="131">
        <f t="shared" si="241"/>
        <v>0</v>
      </c>
      <c r="Q1440" s="131">
        <v>0</v>
      </c>
      <c r="R1440" s="131">
        <f t="shared" si="242"/>
        <v>0</v>
      </c>
      <c r="S1440" s="131">
        <v>0</v>
      </c>
      <c r="T1440" s="132">
        <f t="shared" si="243"/>
        <v>0</v>
      </c>
      <c r="AR1440" s="133" t="s">
        <v>623</v>
      </c>
      <c r="AT1440" s="133" t="s">
        <v>2422</v>
      </c>
      <c r="AU1440" s="133" t="s">
        <v>76</v>
      </c>
      <c r="AY1440" s="13" t="s">
        <v>112</v>
      </c>
      <c r="BE1440" s="134">
        <f t="shared" si="244"/>
        <v>1114</v>
      </c>
      <c r="BF1440" s="134">
        <f t="shared" si="245"/>
        <v>0</v>
      </c>
      <c r="BG1440" s="134">
        <f t="shared" si="246"/>
        <v>0</v>
      </c>
      <c r="BH1440" s="134">
        <f t="shared" si="247"/>
        <v>0</v>
      </c>
      <c r="BI1440" s="134">
        <f t="shared" si="248"/>
        <v>0</v>
      </c>
      <c r="BJ1440" s="13" t="s">
        <v>76</v>
      </c>
      <c r="BK1440" s="134">
        <f t="shared" si="249"/>
        <v>1114</v>
      </c>
      <c r="BL1440" s="13" t="s">
        <v>623</v>
      </c>
      <c r="BM1440" s="133" t="s">
        <v>5320</v>
      </c>
    </row>
    <row r="1441" spans="2:65" s="1" customFormat="1" ht="24.2" customHeight="1">
      <c r="B1441" s="122"/>
      <c r="C1441" s="138" t="s">
        <v>5321</v>
      </c>
      <c r="D1441" s="138" t="s">
        <v>2422</v>
      </c>
      <c r="E1441" s="139" t="s">
        <v>5322</v>
      </c>
      <c r="F1441" s="140" t="s">
        <v>5323</v>
      </c>
      <c r="G1441" s="141" t="s">
        <v>116</v>
      </c>
      <c r="H1441" s="142">
        <v>50</v>
      </c>
      <c r="I1441" s="143">
        <v>309</v>
      </c>
      <c r="J1441" s="143">
        <f t="shared" si="240"/>
        <v>15450</v>
      </c>
      <c r="K1441" s="140" t="s">
        <v>117</v>
      </c>
      <c r="L1441" s="144"/>
      <c r="M1441" s="145" t="s">
        <v>1</v>
      </c>
      <c r="N1441" s="146" t="s">
        <v>34</v>
      </c>
      <c r="O1441" s="131">
        <v>0</v>
      </c>
      <c r="P1441" s="131">
        <f t="shared" si="241"/>
        <v>0</v>
      </c>
      <c r="Q1441" s="131">
        <v>0</v>
      </c>
      <c r="R1441" s="131">
        <f t="shared" si="242"/>
        <v>0</v>
      </c>
      <c r="S1441" s="131">
        <v>0</v>
      </c>
      <c r="T1441" s="132">
        <f t="shared" si="243"/>
        <v>0</v>
      </c>
      <c r="AR1441" s="133" t="s">
        <v>623</v>
      </c>
      <c r="AT1441" s="133" t="s">
        <v>2422</v>
      </c>
      <c r="AU1441" s="133" t="s">
        <v>76</v>
      </c>
      <c r="AY1441" s="13" t="s">
        <v>112</v>
      </c>
      <c r="BE1441" s="134">
        <f t="shared" si="244"/>
        <v>15450</v>
      </c>
      <c r="BF1441" s="134">
        <f t="shared" si="245"/>
        <v>0</v>
      </c>
      <c r="BG1441" s="134">
        <f t="shared" si="246"/>
        <v>0</v>
      </c>
      <c r="BH1441" s="134">
        <f t="shared" si="247"/>
        <v>0</v>
      </c>
      <c r="BI1441" s="134">
        <f t="shared" si="248"/>
        <v>0</v>
      </c>
      <c r="BJ1441" s="13" t="s">
        <v>76</v>
      </c>
      <c r="BK1441" s="134">
        <f t="shared" si="249"/>
        <v>15450</v>
      </c>
      <c r="BL1441" s="13" t="s">
        <v>623</v>
      </c>
      <c r="BM1441" s="133" t="s">
        <v>5324</v>
      </c>
    </row>
    <row r="1442" spans="2:65" s="1" customFormat="1" ht="24.2" customHeight="1">
      <c r="B1442" s="122"/>
      <c r="C1442" s="138" t="s">
        <v>5325</v>
      </c>
      <c r="D1442" s="138" t="s">
        <v>2422</v>
      </c>
      <c r="E1442" s="139" t="s">
        <v>5326</v>
      </c>
      <c r="F1442" s="140" t="s">
        <v>5327</v>
      </c>
      <c r="G1442" s="141" t="s">
        <v>116</v>
      </c>
      <c r="H1442" s="142">
        <v>50</v>
      </c>
      <c r="I1442" s="143">
        <v>394</v>
      </c>
      <c r="J1442" s="143">
        <f t="shared" si="240"/>
        <v>19700</v>
      </c>
      <c r="K1442" s="140" t="s">
        <v>117</v>
      </c>
      <c r="L1442" s="144"/>
      <c r="M1442" s="145" t="s">
        <v>1</v>
      </c>
      <c r="N1442" s="146" t="s">
        <v>34</v>
      </c>
      <c r="O1442" s="131">
        <v>0</v>
      </c>
      <c r="P1442" s="131">
        <f t="shared" si="241"/>
        <v>0</v>
      </c>
      <c r="Q1442" s="131">
        <v>0</v>
      </c>
      <c r="R1442" s="131">
        <f t="shared" si="242"/>
        <v>0</v>
      </c>
      <c r="S1442" s="131">
        <v>0</v>
      </c>
      <c r="T1442" s="132">
        <f t="shared" si="243"/>
        <v>0</v>
      </c>
      <c r="AR1442" s="133" t="s">
        <v>623</v>
      </c>
      <c r="AT1442" s="133" t="s">
        <v>2422</v>
      </c>
      <c r="AU1442" s="133" t="s">
        <v>76</v>
      </c>
      <c r="AY1442" s="13" t="s">
        <v>112</v>
      </c>
      <c r="BE1442" s="134">
        <f t="shared" si="244"/>
        <v>19700</v>
      </c>
      <c r="BF1442" s="134">
        <f t="shared" si="245"/>
        <v>0</v>
      </c>
      <c r="BG1442" s="134">
        <f t="shared" si="246"/>
        <v>0</v>
      </c>
      <c r="BH1442" s="134">
        <f t="shared" si="247"/>
        <v>0</v>
      </c>
      <c r="BI1442" s="134">
        <f t="shared" si="248"/>
        <v>0</v>
      </c>
      <c r="BJ1442" s="13" t="s">
        <v>76</v>
      </c>
      <c r="BK1442" s="134">
        <f t="shared" si="249"/>
        <v>19700</v>
      </c>
      <c r="BL1442" s="13" t="s">
        <v>623</v>
      </c>
      <c r="BM1442" s="133" t="s">
        <v>5328</v>
      </c>
    </row>
    <row r="1443" spans="2:65" s="1" customFormat="1" ht="24.2" customHeight="1">
      <c r="B1443" s="122"/>
      <c r="C1443" s="138" t="s">
        <v>5329</v>
      </c>
      <c r="D1443" s="138" t="s">
        <v>2422</v>
      </c>
      <c r="E1443" s="139" t="s">
        <v>5330</v>
      </c>
      <c r="F1443" s="140" t="s">
        <v>5331</v>
      </c>
      <c r="G1443" s="141" t="s">
        <v>116</v>
      </c>
      <c r="H1443" s="142">
        <v>50</v>
      </c>
      <c r="I1443" s="143">
        <v>538</v>
      </c>
      <c r="J1443" s="143">
        <f t="shared" si="240"/>
        <v>26900</v>
      </c>
      <c r="K1443" s="140" t="s">
        <v>117</v>
      </c>
      <c r="L1443" s="144"/>
      <c r="M1443" s="145" t="s">
        <v>1</v>
      </c>
      <c r="N1443" s="146" t="s">
        <v>34</v>
      </c>
      <c r="O1443" s="131">
        <v>0</v>
      </c>
      <c r="P1443" s="131">
        <f t="shared" si="241"/>
        <v>0</v>
      </c>
      <c r="Q1443" s="131">
        <v>0</v>
      </c>
      <c r="R1443" s="131">
        <f t="shared" si="242"/>
        <v>0</v>
      </c>
      <c r="S1443" s="131">
        <v>0</v>
      </c>
      <c r="T1443" s="132">
        <f t="shared" si="243"/>
        <v>0</v>
      </c>
      <c r="AR1443" s="133" t="s">
        <v>623</v>
      </c>
      <c r="AT1443" s="133" t="s">
        <v>2422</v>
      </c>
      <c r="AU1443" s="133" t="s">
        <v>76</v>
      </c>
      <c r="AY1443" s="13" t="s">
        <v>112</v>
      </c>
      <c r="BE1443" s="134">
        <f t="shared" si="244"/>
        <v>26900</v>
      </c>
      <c r="BF1443" s="134">
        <f t="shared" si="245"/>
        <v>0</v>
      </c>
      <c r="BG1443" s="134">
        <f t="shared" si="246"/>
        <v>0</v>
      </c>
      <c r="BH1443" s="134">
        <f t="shared" si="247"/>
        <v>0</v>
      </c>
      <c r="BI1443" s="134">
        <f t="shared" si="248"/>
        <v>0</v>
      </c>
      <c r="BJ1443" s="13" t="s">
        <v>76</v>
      </c>
      <c r="BK1443" s="134">
        <f t="shared" si="249"/>
        <v>26900</v>
      </c>
      <c r="BL1443" s="13" t="s">
        <v>623</v>
      </c>
      <c r="BM1443" s="133" t="s">
        <v>5332</v>
      </c>
    </row>
    <row r="1444" spans="2:65" s="1" customFormat="1" ht="24.2" customHeight="1">
      <c r="B1444" s="122"/>
      <c r="C1444" s="138" t="s">
        <v>5333</v>
      </c>
      <c r="D1444" s="138" t="s">
        <v>2422</v>
      </c>
      <c r="E1444" s="139" t="s">
        <v>5334</v>
      </c>
      <c r="F1444" s="140" t="s">
        <v>5335</v>
      </c>
      <c r="G1444" s="141" t="s">
        <v>133</v>
      </c>
      <c r="H1444" s="142">
        <v>2</v>
      </c>
      <c r="I1444" s="143">
        <v>2290</v>
      </c>
      <c r="J1444" s="143">
        <f t="shared" si="240"/>
        <v>4580</v>
      </c>
      <c r="K1444" s="140" t="s">
        <v>117</v>
      </c>
      <c r="L1444" s="144"/>
      <c r="M1444" s="145" t="s">
        <v>1</v>
      </c>
      <c r="N1444" s="146" t="s">
        <v>34</v>
      </c>
      <c r="O1444" s="131">
        <v>0</v>
      </c>
      <c r="P1444" s="131">
        <f t="shared" si="241"/>
        <v>0</v>
      </c>
      <c r="Q1444" s="131">
        <v>0</v>
      </c>
      <c r="R1444" s="131">
        <f t="shared" si="242"/>
        <v>0</v>
      </c>
      <c r="S1444" s="131">
        <v>0</v>
      </c>
      <c r="T1444" s="132">
        <f t="shared" si="243"/>
        <v>0</v>
      </c>
      <c r="AR1444" s="133" t="s">
        <v>623</v>
      </c>
      <c r="AT1444" s="133" t="s">
        <v>2422</v>
      </c>
      <c r="AU1444" s="133" t="s">
        <v>76</v>
      </c>
      <c r="AY1444" s="13" t="s">
        <v>112</v>
      </c>
      <c r="BE1444" s="134">
        <f t="shared" si="244"/>
        <v>4580</v>
      </c>
      <c r="BF1444" s="134">
        <f t="shared" si="245"/>
        <v>0</v>
      </c>
      <c r="BG1444" s="134">
        <f t="shared" si="246"/>
        <v>0</v>
      </c>
      <c r="BH1444" s="134">
        <f t="shared" si="247"/>
        <v>0</v>
      </c>
      <c r="BI1444" s="134">
        <f t="shared" si="248"/>
        <v>0</v>
      </c>
      <c r="BJ1444" s="13" t="s">
        <v>76</v>
      </c>
      <c r="BK1444" s="134">
        <f t="shared" si="249"/>
        <v>4580</v>
      </c>
      <c r="BL1444" s="13" t="s">
        <v>623</v>
      </c>
      <c r="BM1444" s="133" t="s">
        <v>5336</v>
      </c>
    </row>
    <row r="1445" spans="2:65" s="1" customFormat="1" ht="24.2" customHeight="1">
      <c r="B1445" s="122"/>
      <c r="C1445" s="138" t="s">
        <v>5337</v>
      </c>
      <c r="D1445" s="138" t="s">
        <v>2422</v>
      </c>
      <c r="E1445" s="139" t="s">
        <v>5338</v>
      </c>
      <c r="F1445" s="140" t="s">
        <v>5339</v>
      </c>
      <c r="G1445" s="141" t="s">
        <v>116</v>
      </c>
      <c r="H1445" s="142">
        <v>1000</v>
      </c>
      <c r="I1445" s="143">
        <v>114</v>
      </c>
      <c r="J1445" s="143">
        <f t="shared" si="240"/>
        <v>114000</v>
      </c>
      <c r="K1445" s="140" t="s">
        <v>117</v>
      </c>
      <c r="L1445" s="144"/>
      <c r="M1445" s="145" t="s">
        <v>1</v>
      </c>
      <c r="N1445" s="146" t="s">
        <v>34</v>
      </c>
      <c r="O1445" s="131">
        <v>0</v>
      </c>
      <c r="P1445" s="131">
        <f t="shared" si="241"/>
        <v>0</v>
      </c>
      <c r="Q1445" s="131">
        <v>0</v>
      </c>
      <c r="R1445" s="131">
        <f t="shared" si="242"/>
        <v>0</v>
      </c>
      <c r="S1445" s="131">
        <v>0</v>
      </c>
      <c r="T1445" s="132">
        <f t="shared" si="243"/>
        <v>0</v>
      </c>
      <c r="AR1445" s="133" t="s">
        <v>623</v>
      </c>
      <c r="AT1445" s="133" t="s">
        <v>2422</v>
      </c>
      <c r="AU1445" s="133" t="s">
        <v>76</v>
      </c>
      <c r="AY1445" s="13" t="s">
        <v>112</v>
      </c>
      <c r="BE1445" s="134">
        <f t="shared" si="244"/>
        <v>114000</v>
      </c>
      <c r="BF1445" s="134">
        <f t="shared" si="245"/>
        <v>0</v>
      </c>
      <c r="BG1445" s="134">
        <f t="shared" si="246"/>
        <v>0</v>
      </c>
      <c r="BH1445" s="134">
        <f t="shared" si="247"/>
        <v>0</v>
      </c>
      <c r="BI1445" s="134">
        <f t="shared" si="248"/>
        <v>0</v>
      </c>
      <c r="BJ1445" s="13" t="s">
        <v>76</v>
      </c>
      <c r="BK1445" s="134">
        <f t="shared" si="249"/>
        <v>114000</v>
      </c>
      <c r="BL1445" s="13" t="s">
        <v>623</v>
      </c>
      <c r="BM1445" s="133" t="s">
        <v>5340</v>
      </c>
    </row>
    <row r="1446" spans="2:65" s="1" customFormat="1" ht="33" customHeight="1">
      <c r="B1446" s="122"/>
      <c r="C1446" s="138" t="s">
        <v>5341</v>
      </c>
      <c r="D1446" s="138" t="s">
        <v>2422</v>
      </c>
      <c r="E1446" s="139" t="s">
        <v>5342</v>
      </c>
      <c r="F1446" s="140" t="s">
        <v>5343</v>
      </c>
      <c r="G1446" s="141" t="s">
        <v>116</v>
      </c>
      <c r="H1446" s="142">
        <v>1000</v>
      </c>
      <c r="I1446" s="143">
        <v>71</v>
      </c>
      <c r="J1446" s="143">
        <f t="shared" si="240"/>
        <v>71000</v>
      </c>
      <c r="K1446" s="140" t="s">
        <v>117</v>
      </c>
      <c r="L1446" s="144"/>
      <c r="M1446" s="145" t="s">
        <v>1</v>
      </c>
      <c r="N1446" s="146" t="s">
        <v>34</v>
      </c>
      <c r="O1446" s="131">
        <v>0</v>
      </c>
      <c r="P1446" s="131">
        <f t="shared" si="241"/>
        <v>0</v>
      </c>
      <c r="Q1446" s="131">
        <v>0</v>
      </c>
      <c r="R1446" s="131">
        <f t="shared" si="242"/>
        <v>0</v>
      </c>
      <c r="S1446" s="131">
        <v>0</v>
      </c>
      <c r="T1446" s="132">
        <f t="shared" si="243"/>
        <v>0</v>
      </c>
      <c r="AR1446" s="133" t="s">
        <v>623</v>
      </c>
      <c r="AT1446" s="133" t="s">
        <v>2422</v>
      </c>
      <c r="AU1446" s="133" t="s">
        <v>76</v>
      </c>
      <c r="AY1446" s="13" t="s">
        <v>112</v>
      </c>
      <c r="BE1446" s="134">
        <f t="shared" si="244"/>
        <v>71000</v>
      </c>
      <c r="BF1446" s="134">
        <f t="shared" si="245"/>
        <v>0</v>
      </c>
      <c r="BG1446" s="134">
        <f t="shared" si="246"/>
        <v>0</v>
      </c>
      <c r="BH1446" s="134">
        <f t="shared" si="247"/>
        <v>0</v>
      </c>
      <c r="BI1446" s="134">
        <f t="shared" si="248"/>
        <v>0</v>
      </c>
      <c r="BJ1446" s="13" t="s">
        <v>76</v>
      </c>
      <c r="BK1446" s="134">
        <f t="shared" si="249"/>
        <v>71000</v>
      </c>
      <c r="BL1446" s="13" t="s">
        <v>623</v>
      </c>
      <c r="BM1446" s="133" t="s">
        <v>5344</v>
      </c>
    </row>
    <row r="1447" spans="2:65" s="1" customFormat="1" ht="24.2" customHeight="1">
      <c r="B1447" s="122"/>
      <c r="C1447" s="138" t="s">
        <v>5345</v>
      </c>
      <c r="D1447" s="138" t="s">
        <v>2422</v>
      </c>
      <c r="E1447" s="139" t="s">
        <v>5346</v>
      </c>
      <c r="F1447" s="140" t="s">
        <v>5347</v>
      </c>
      <c r="G1447" s="141" t="s">
        <v>133</v>
      </c>
      <c r="H1447" s="142">
        <v>10</v>
      </c>
      <c r="I1447" s="143">
        <v>325</v>
      </c>
      <c r="J1447" s="143">
        <f t="shared" si="240"/>
        <v>3250</v>
      </c>
      <c r="K1447" s="140" t="s">
        <v>117</v>
      </c>
      <c r="L1447" s="144"/>
      <c r="M1447" s="147" t="s">
        <v>1</v>
      </c>
      <c r="N1447" s="148" t="s">
        <v>34</v>
      </c>
      <c r="O1447" s="149">
        <v>0</v>
      </c>
      <c r="P1447" s="149">
        <f t="shared" si="241"/>
        <v>0</v>
      </c>
      <c r="Q1447" s="149">
        <v>0</v>
      </c>
      <c r="R1447" s="149">
        <f t="shared" si="242"/>
        <v>0</v>
      </c>
      <c r="S1447" s="149">
        <v>0</v>
      </c>
      <c r="T1447" s="150">
        <f t="shared" si="243"/>
        <v>0</v>
      </c>
      <c r="AR1447" s="133" t="s">
        <v>623</v>
      </c>
      <c r="AT1447" s="133" t="s">
        <v>2422</v>
      </c>
      <c r="AU1447" s="133" t="s">
        <v>76</v>
      </c>
      <c r="AY1447" s="13" t="s">
        <v>112</v>
      </c>
      <c r="BE1447" s="134">
        <f t="shared" si="244"/>
        <v>3250</v>
      </c>
      <c r="BF1447" s="134">
        <f t="shared" si="245"/>
        <v>0</v>
      </c>
      <c r="BG1447" s="134">
        <f t="shared" si="246"/>
        <v>0</v>
      </c>
      <c r="BH1447" s="134">
        <f t="shared" si="247"/>
        <v>0</v>
      </c>
      <c r="BI1447" s="134">
        <f t="shared" si="248"/>
        <v>0</v>
      </c>
      <c r="BJ1447" s="13" t="s">
        <v>76</v>
      </c>
      <c r="BK1447" s="134">
        <f t="shared" si="249"/>
        <v>3250</v>
      </c>
      <c r="BL1447" s="13" t="s">
        <v>623</v>
      </c>
      <c r="BM1447" s="133" t="s">
        <v>5348</v>
      </c>
    </row>
    <row r="1448" spans="2:65" s="1" customFormat="1" ht="6.95" customHeight="1">
      <c r="B1448" s="37"/>
      <c r="C1448" s="38"/>
      <c r="D1448" s="38"/>
      <c r="E1448" s="38"/>
      <c r="F1448" s="38"/>
      <c r="G1448" s="38"/>
      <c r="H1448" s="38"/>
      <c r="I1448" s="38"/>
      <c r="J1448" s="38"/>
      <c r="K1448" s="38"/>
      <c r="L1448" s="25"/>
    </row>
  </sheetData>
  <autoFilter ref="C120:K1447" xr:uid="{00000000-0009-0000-0000-000001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3"/>
  <sheetViews>
    <sheetView showGridLines="0" workbookViewId="0">
      <selection activeCell="W17" sqref="W17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81" t="s">
        <v>5</v>
      </c>
      <c r="M2" s="158"/>
      <c r="N2" s="158"/>
      <c r="O2" s="158"/>
      <c r="P2" s="158"/>
      <c r="Q2" s="158"/>
      <c r="R2" s="158"/>
      <c r="S2" s="158"/>
      <c r="T2" s="158"/>
      <c r="U2" s="158"/>
      <c r="V2" s="158"/>
      <c r="AT2" s="13" t="s">
        <v>84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78</v>
      </c>
    </row>
    <row r="4" spans="2:46" ht="24.95" customHeight="1">
      <c r="B4" s="16"/>
      <c r="D4" s="17" t="s">
        <v>85</v>
      </c>
      <c r="L4" s="16"/>
      <c r="M4" s="85" t="s">
        <v>10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14</v>
      </c>
      <c r="L6" s="16"/>
    </row>
    <row r="7" spans="2:46" ht="16.5" customHeight="1">
      <c r="B7" s="16"/>
      <c r="E7" s="196" t="str">
        <f>'Rekapitulace stavby'!K6</f>
        <v>Opravy a údržba SEE</v>
      </c>
      <c r="F7" s="197"/>
      <c r="G7" s="197"/>
      <c r="H7" s="197"/>
      <c r="L7" s="16"/>
    </row>
    <row r="8" spans="2:46" ht="12" customHeight="1">
      <c r="B8" s="16"/>
      <c r="D8" s="22" t="s">
        <v>86</v>
      </c>
      <c r="L8" s="16"/>
    </row>
    <row r="9" spans="2:46" s="1" customFormat="1" ht="16.5" customHeight="1">
      <c r="B9" s="25"/>
      <c r="E9" s="196" t="s">
        <v>87</v>
      </c>
      <c r="F9" s="195"/>
      <c r="G9" s="195"/>
      <c r="H9" s="195"/>
      <c r="L9" s="25"/>
    </row>
    <row r="10" spans="2:46" s="1" customFormat="1" ht="12" customHeight="1">
      <c r="B10" s="25"/>
      <c r="D10" s="22" t="s">
        <v>88</v>
      </c>
      <c r="L10" s="25"/>
    </row>
    <row r="11" spans="2:46" s="1" customFormat="1" ht="16.5" customHeight="1">
      <c r="B11" s="25"/>
      <c r="E11" s="182" t="s">
        <v>5349</v>
      </c>
      <c r="F11" s="195"/>
      <c r="G11" s="195"/>
      <c r="H11" s="195"/>
      <c r="L11" s="25"/>
    </row>
    <row r="12" spans="2:46" s="1" customFormat="1">
      <c r="B12" s="25"/>
      <c r="L12" s="25"/>
    </row>
    <row r="13" spans="2:46" s="1" customFormat="1" ht="12" customHeight="1">
      <c r="B13" s="25"/>
      <c r="D13" s="22" t="s">
        <v>16</v>
      </c>
      <c r="F13" s="20" t="s">
        <v>1</v>
      </c>
      <c r="I13" s="22" t="s">
        <v>17</v>
      </c>
      <c r="J13" s="20" t="s">
        <v>1</v>
      </c>
      <c r="L13" s="25"/>
    </row>
    <row r="14" spans="2:46" s="1" customFormat="1" ht="12" customHeight="1">
      <c r="B14" s="25"/>
      <c r="D14" s="22" t="s">
        <v>18</v>
      </c>
      <c r="F14" s="20" t="s">
        <v>19</v>
      </c>
      <c r="I14" s="22" t="s">
        <v>20</v>
      </c>
      <c r="J14" s="45">
        <f>'Rekapitulace stavby'!AN8</f>
        <v>45134</v>
      </c>
      <c r="L14" s="25"/>
    </row>
    <row r="15" spans="2:46" s="1" customFormat="1" ht="10.9" customHeight="1">
      <c r="B15" s="25"/>
      <c r="L15" s="25"/>
    </row>
    <row r="16" spans="2:46" s="1" customFormat="1" ht="12" customHeight="1">
      <c r="B16" s="25"/>
      <c r="D16" s="22" t="s">
        <v>21</v>
      </c>
      <c r="I16" s="22" t="s">
        <v>22</v>
      </c>
      <c r="J16" s="20" t="s">
        <v>1</v>
      </c>
      <c r="L16" s="25"/>
    </row>
    <row r="17" spans="2:12" s="1" customFormat="1" ht="18" customHeight="1">
      <c r="B17" s="25"/>
      <c r="E17" s="20" t="s">
        <v>19</v>
      </c>
      <c r="I17" s="22" t="s">
        <v>23</v>
      </c>
      <c r="J17" s="20" t="s">
        <v>1</v>
      </c>
      <c r="L17" s="25"/>
    </row>
    <row r="18" spans="2:12" s="1" customFormat="1" ht="6.95" customHeight="1">
      <c r="B18" s="25"/>
      <c r="L18" s="25"/>
    </row>
    <row r="19" spans="2:12" s="1" customFormat="1" ht="12" customHeight="1">
      <c r="B19" s="25"/>
      <c r="D19" s="22" t="s">
        <v>24</v>
      </c>
      <c r="I19" s="22" t="s">
        <v>22</v>
      </c>
      <c r="J19" s="20" t="s">
        <v>1</v>
      </c>
      <c r="L19" s="25"/>
    </row>
    <row r="20" spans="2:12" s="1" customFormat="1" ht="18" customHeight="1">
      <c r="B20" s="25"/>
      <c r="E20" s="20" t="s">
        <v>19</v>
      </c>
      <c r="I20" s="22" t="s">
        <v>23</v>
      </c>
      <c r="J20" s="20" t="s">
        <v>1</v>
      </c>
      <c r="L20" s="25"/>
    </row>
    <row r="21" spans="2:12" s="1" customFormat="1" ht="6.95" customHeight="1">
      <c r="B21" s="25"/>
      <c r="L21" s="25"/>
    </row>
    <row r="22" spans="2:12" s="1" customFormat="1" ht="12" customHeight="1">
      <c r="B22" s="25"/>
      <c r="D22" s="22" t="s">
        <v>25</v>
      </c>
      <c r="I22" s="22" t="s">
        <v>22</v>
      </c>
      <c r="J22" s="20" t="s">
        <v>1</v>
      </c>
      <c r="L22" s="25"/>
    </row>
    <row r="23" spans="2:12" s="1" customFormat="1" ht="18" customHeight="1">
      <c r="B23" s="25"/>
      <c r="E23" s="20" t="s">
        <v>19</v>
      </c>
      <c r="I23" s="22" t="s">
        <v>23</v>
      </c>
      <c r="J23" s="20" t="s">
        <v>1</v>
      </c>
      <c r="L23" s="25"/>
    </row>
    <row r="24" spans="2:12" s="1" customFormat="1" ht="6.95" customHeight="1">
      <c r="B24" s="25"/>
      <c r="L24" s="25"/>
    </row>
    <row r="25" spans="2:12" s="1" customFormat="1" ht="12" customHeight="1">
      <c r="B25" s="25"/>
      <c r="D25" s="22" t="s">
        <v>27</v>
      </c>
      <c r="I25" s="22" t="s">
        <v>22</v>
      </c>
      <c r="J25" s="20" t="s">
        <v>1</v>
      </c>
      <c r="L25" s="25"/>
    </row>
    <row r="26" spans="2:12" s="1" customFormat="1" ht="18" customHeight="1">
      <c r="B26" s="25"/>
      <c r="E26" s="20" t="s">
        <v>19</v>
      </c>
      <c r="I26" s="22" t="s">
        <v>23</v>
      </c>
      <c r="J26" s="20" t="s">
        <v>1</v>
      </c>
      <c r="L26" s="25"/>
    </row>
    <row r="27" spans="2:12" s="1" customFormat="1" ht="6.95" customHeight="1">
      <c r="B27" s="25"/>
      <c r="L27" s="25"/>
    </row>
    <row r="28" spans="2:12" s="1" customFormat="1" ht="12" customHeight="1">
      <c r="B28" s="25"/>
      <c r="D28" s="22" t="s">
        <v>28</v>
      </c>
      <c r="L28" s="25"/>
    </row>
    <row r="29" spans="2:12" s="7" customFormat="1" ht="16.5" customHeight="1">
      <c r="B29" s="86"/>
      <c r="E29" s="160" t="s">
        <v>1</v>
      </c>
      <c r="F29" s="160"/>
      <c r="G29" s="160"/>
      <c r="H29" s="160"/>
      <c r="L29" s="86"/>
    </row>
    <row r="30" spans="2:12" s="1" customFormat="1" ht="6.95" customHeight="1">
      <c r="B30" s="25"/>
      <c r="L30" s="25"/>
    </row>
    <row r="31" spans="2:12" s="1" customFormat="1" ht="6.95" customHeight="1">
      <c r="B31" s="25"/>
      <c r="D31" s="46"/>
      <c r="E31" s="46"/>
      <c r="F31" s="46"/>
      <c r="G31" s="46"/>
      <c r="H31" s="46"/>
      <c r="I31" s="46"/>
      <c r="J31" s="46"/>
      <c r="K31" s="46"/>
      <c r="L31" s="25"/>
    </row>
    <row r="32" spans="2:12" s="1" customFormat="1" ht="25.35" customHeight="1">
      <c r="B32" s="25"/>
      <c r="D32" s="87" t="s">
        <v>29</v>
      </c>
      <c r="J32" s="58">
        <f>ROUND(J127, 2)</f>
        <v>14890127.84</v>
      </c>
      <c r="L32" s="25"/>
    </row>
    <row r="33" spans="2:12" s="1" customFormat="1" ht="6.95" customHeight="1">
      <c r="B33" s="25"/>
      <c r="D33" s="46"/>
      <c r="E33" s="46"/>
      <c r="F33" s="46"/>
      <c r="G33" s="46"/>
      <c r="H33" s="46"/>
      <c r="I33" s="46"/>
      <c r="J33" s="46"/>
      <c r="K33" s="46"/>
      <c r="L33" s="25"/>
    </row>
    <row r="34" spans="2:12" s="1" customFormat="1" ht="14.45" customHeight="1">
      <c r="B34" s="25"/>
      <c r="F34" s="28" t="s">
        <v>31</v>
      </c>
      <c r="I34" s="28" t="s">
        <v>30</v>
      </c>
      <c r="J34" s="28" t="s">
        <v>32</v>
      </c>
      <c r="L34" s="25"/>
    </row>
    <row r="35" spans="2:12" s="1" customFormat="1" ht="14.45" customHeight="1">
      <c r="B35" s="25"/>
      <c r="D35" s="88" t="s">
        <v>33</v>
      </c>
      <c r="E35" s="22" t="s">
        <v>34</v>
      </c>
      <c r="F35" s="78">
        <f>ROUND((SUM(BE127:BE292)),  2)</f>
        <v>14890127.84</v>
      </c>
      <c r="I35" s="89">
        <v>0.21</v>
      </c>
      <c r="J35" s="78">
        <f>ROUND(((SUM(BE127:BE292))*I35),  2)</f>
        <v>3126926.85</v>
      </c>
      <c r="L35" s="25"/>
    </row>
    <row r="36" spans="2:12" s="1" customFormat="1" ht="14.45" customHeight="1">
      <c r="B36" s="25"/>
      <c r="E36" s="22" t="s">
        <v>35</v>
      </c>
      <c r="F36" s="78">
        <f>ROUND((SUM(BF127:BF292)),  2)</f>
        <v>0</v>
      </c>
      <c r="I36" s="89">
        <v>0.15</v>
      </c>
      <c r="J36" s="78">
        <f>ROUND(((SUM(BF127:BF292))*I36),  2)</f>
        <v>0</v>
      </c>
      <c r="L36" s="25"/>
    </row>
    <row r="37" spans="2:12" s="1" customFormat="1" ht="14.45" hidden="1" customHeight="1">
      <c r="B37" s="25"/>
      <c r="E37" s="22" t="s">
        <v>36</v>
      </c>
      <c r="F37" s="78">
        <f>ROUND((SUM(BG127:BG292)),  2)</f>
        <v>0</v>
      </c>
      <c r="I37" s="89">
        <v>0.21</v>
      </c>
      <c r="J37" s="78">
        <f>0</f>
        <v>0</v>
      </c>
      <c r="L37" s="25"/>
    </row>
    <row r="38" spans="2:12" s="1" customFormat="1" ht="14.45" hidden="1" customHeight="1">
      <c r="B38" s="25"/>
      <c r="E38" s="22" t="s">
        <v>37</v>
      </c>
      <c r="F38" s="78">
        <f>ROUND((SUM(BH127:BH292)),  2)</f>
        <v>0</v>
      </c>
      <c r="I38" s="89">
        <v>0.15</v>
      </c>
      <c r="J38" s="78">
        <f>0</f>
        <v>0</v>
      </c>
      <c r="L38" s="25"/>
    </row>
    <row r="39" spans="2:12" s="1" customFormat="1" ht="14.45" hidden="1" customHeight="1">
      <c r="B39" s="25"/>
      <c r="E39" s="22" t="s">
        <v>38</v>
      </c>
      <c r="F39" s="78">
        <f>ROUND((SUM(BI127:BI292)),  2)</f>
        <v>0</v>
      </c>
      <c r="I39" s="89">
        <v>0</v>
      </c>
      <c r="J39" s="78">
        <f>0</f>
        <v>0</v>
      </c>
      <c r="L39" s="25"/>
    </row>
    <row r="40" spans="2:12" s="1" customFormat="1" ht="6.95" customHeight="1">
      <c r="B40" s="25"/>
      <c r="L40" s="25"/>
    </row>
    <row r="41" spans="2:12" s="1" customFormat="1" ht="25.35" customHeight="1">
      <c r="B41" s="25"/>
      <c r="C41" s="90"/>
      <c r="D41" s="91" t="s">
        <v>39</v>
      </c>
      <c r="E41" s="49"/>
      <c r="F41" s="49"/>
      <c r="G41" s="92" t="s">
        <v>40</v>
      </c>
      <c r="H41" s="93" t="s">
        <v>41</v>
      </c>
      <c r="I41" s="49"/>
      <c r="J41" s="94">
        <f>SUM(J32:J39)</f>
        <v>18017054.690000001</v>
      </c>
      <c r="K41" s="95"/>
      <c r="L41" s="25"/>
    </row>
    <row r="42" spans="2:12" s="1" customFormat="1" ht="14.45" customHeight="1">
      <c r="B42" s="25"/>
      <c r="L42" s="25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4" t="s">
        <v>42</v>
      </c>
      <c r="E50" s="35"/>
      <c r="F50" s="35"/>
      <c r="G50" s="34" t="s">
        <v>43</v>
      </c>
      <c r="H50" s="35"/>
      <c r="I50" s="35"/>
      <c r="J50" s="35"/>
      <c r="K50" s="35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6" t="s">
        <v>44</v>
      </c>
      <c r="E61" s="27"/>
      <c r="F61" s="96" t="s">
        <v>45</v>
      </c>
      <c r="G61" s="36" t="s">
        <v>44</v>
      </c>
      <c r="H61" s="27"/>
      <c r="I61" s="27"/>
      <c r="J61" s="97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4" t="s">
        <v>46</v>
      </c>
      <c r="E65" s="35"/>
      <c r="F65" s="35"/>
      <c r="G65" s="34" t="s">
        <v>47</v>
      </c>
      <c r="H65" s="35"/>
      <c r="I65" s="35"/>
      <c r="J65" s="35"/>
      <c r="K65" s="35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6" t="s">
        <v>44</v>
      </c>
      <c r="E76" s="27"/>
      <c r="F76" s="96" t="s">
        <v>45</v>
      </c>
      <c r="G76" s="36" t="s">
        <v>44</v>
      </c>
      <c r="H76" s="27"/>
      <c r="I76" s="27"/>
      <c r="J76" s="97" t="s">
        <v>45</v>
      </c>
      <c r="K76" s="27"/>
      <c r="L76" s="25"/>
    </row>
    <row r="77" spans="2:12" s="1" customFormat="1" ht="14.45" customHeight="1">
      <c r="B77" s="37"/>
      <c r="C77" s="38"/>
      <c r="D77" s="38"/>
      <c r="E77" s="38"/>
      <c r="F77" s="38"/>
      <c r="G77" s="38"/>
      <c r="H77" s="38"/>
      <c r="I77" s="38"/>
      <c r="J77" s="38"/>
      <c r="K77" s="38"/>
      <c r="L77" s="25"/>
    </row>
    <row r="81" spans="2:12" s="1" customFormat="1" ht="6.95" customHeight="1">
      <c r="B81" s="39"/>
      <c r="C81" s="40"/>
      <c r="D81" s="40"/>
      <c r="E81" s="40"/>
      <c r="F81" s="40"/>
      <c r="G81" s="40"/>
      <c r="H81" s="40"/>
      <c r="I81" s="40"/>
      <c r="J81" s="40"/>
      <c r="K81" s="40"/>
      <c r="L81" s="25"/>
    </row>
    <row r="82" spans="2:12" s="1" customFormat="1" ht="24.95" customHeight="1">
      <c r="B82" s="25"/>
      <c r="C82" s="17" t="s">
        <v>90</v>
      </c>
      <c r="L82" s="25"/>
    </row>
    <row r="83" spans="2:12" s="1" customFormat="1" ht="6.95" customHeight="1">
      <c r="B83" s="25"/>
      <c r="L83" s="25"/>
    </row>
    <row r="84" spans="2:12" s="1" customFormat="1" ht="12" customHeight="1">
      <c r="B84" s="25"/>
      <c r="C84" s="22" t="s">
        <v>14</v>
      </c>
      <c r="L84" s="25"/>
    </row>
    <row r="85" spans="2:12" s="1" customFormat="1" ht="16.5" customHeight="1">
      <c r="B85" s="25"/>
      <c r="E85" s="196" t="str">
        <f>E7</f>
        <v>Opravy a údržba SEE</v>
      </c>
      <c r="F85" s="197"/>
      <c r="G85" s="197"/>
      <c r="H85" s="197"/>
      <c r="L85" s="25"/>
    </row>
    <row r="86" spans="2:12" ht="12" customHeight="1">
      <c r="B86" s="16"/>
      <c r="C86" s="22" t="s">
        <v>86</v>
      </c>
      <c r="L86" s="16"/>
    </row>
    <row r="87" spans="2:12" s="1" customFormat="1" ht="16.5" customHeight="1">
      <c r="B87" s="25"/>
      <c r="E87" s="196" t="s">
        <v>87</v>
      </c>
      <c r="F87" s="195"/>
      <c r="G87" s="195"/>
      <c r="H87" s="195"/>
      <c r="L87" s="25"/>
    </row>
    <row r="88" spans="2:12" s="1" customFormat="1" ht="12" customHeight="1">
      <c r="B88" s="25"/>
      <c r="C88" s="22" t="s">
        <v>88</v>
      </c>
      <c r="L88" s="25"/>
    </row>
    <row r="89" spans="2:12" s="1" customFormat="1" ht="16.5" customHeight="1">
      <c r="B89" s="25"/>
      <c r="E89" s="182" t="str">
        <f>E11</f>
        <v>2 - SEE - URS</v>
      </c>
      <c r="F89" s="195"/>
      <c r="G89" s="195"/>
      <c r="H89" s="195"/>
      <c r="L89" s="25"/>
    </row>
    <row r="90" spans="2:12" s="1" customFormat="1" ht="6.95" customHeight="1">
      <c r="B90" s="25"/>
      <c r="L90" s="25"/>
    </row>
    <row r="91" spans="2:12" s="1" customFormat="1" ht="12" customHeight="1">
      <c r="B91" s="25"/>
      <c r="C91" s="22" t="s">
        <v>18</v>
      </c>
      <c r="F91" s="20" t="str">
        <f>F14</f>
        <v xml:space="preserve"> </v>
      </c>
      <c r="I91" s="22" t="s">
        <v>20</v>
      </c>
      <c r="J91" s="45">
        <f>IF(J14="","",J14)</f>
        <v>45134</v>
      </c>
      <c r="L91" s="25"/>
    </row>
    <row r="92" spans="2:12" s="1" customFormat="1" ht="6.95" customHeight="1">
      <c r="B92" s="25"/>
      <c r="L92" s="25"/>
    </row>
    <row r="93" spans="2:12" s="1" customFormat="1" ht="15.2" customHeight="1">
      <c r="B93" s="25"/>
      <c r="C93" s="22" t="s">
        <v>21</v>
      </c>
      <c r="F93" s="20" t="str">
        <f>E17</f>
        <v xml:space="preserve"> </v>
      </c>
      <c r="I93" s="22" t="s">
        <v>25</v>
      </c>
      <c r="J93" s="23" t="str">
        <f>E23</f>
        <v xml:space="preserve"> </v>
      </c>
      <c r="L93" s="25"/>
    </row>
    <row r="94" spans="2:12" s="1" customFormat="1" ht="15.2" customHeight="1">
      <c r="B94" s="25"/>
      <c r="C94" s="22" t="s">
        <v>24</v>
      </c>
      <c r="F94" s="20" t="str">
        <f>IF(E20="","",E20)</f>
        <v xml:space="preserve"> </v>
      </c>
      <c r="I94" s="22" t="s">
        <v>27</v>
      </c>
      <c r="J94" s="23" t="str">
        <f>E26</f>
        <v xml:space="preserve"> </v>
      </c>
      <c r="L94" s="25"/>
    </row>
    <row r="95" spans="2:12" s="1" customFormat="1" ht="10.35" customHeight="1">
      <c r="B95" s="25"/>
      <c r="L95" s="25"/>
    </row>
    <row r="96" spans="2:12" s="1" customFormat="1" ht="29.25" customHeight="1">
      <c r="B96" s="25"/>
      <c r="C96" s="98" t="s">
        <v>91</v>
      </c>
      <c r="D96" s="90"/>
      <c r="E96" s="90"/>
      <c r="F96" s="90"/>
      <c r="G96" s="90"/>
      <c r="H96" s="90"/>
      <c r="I96" s="90"/>
      <c r="J96" s="99" t="s">
        <v>92</v>
      </c>
      <c r="K96" s="90"/>
      <c r="L96" s="25"/>
    </row>
    <row r="97" spans="2:47" s="1" customFormat="1" ht="10.35" customHeight="1">
      <c r="B97" s="25"/>
      <c r="L97" s="25"/>
    </row>
    <row r="98" spans="2:47" s="1" customFormat="1" ht="22.9" customHeight="1">
      <c r="B98" s="25"/>
      <c r="C98" s="100" t="s">
        <v>93</v>
      </c>
      <c r="J98" s="58">
        <f>J127</f>
        <v>14890127.840000002</v>
      </c>
      <c r="L98" s="25"/>
      <c r="AU98" s="13" t="s">
        <v>94</v>
      </c>
    </row>
    <row r="99" spans="2:47" s="8" customFormat="1" ht="24.95" customHeight="1">
      <c r="B99" s="101"/>
      <c r="D99" s="102" t="s">
        <v>5350</v>
      </c>
      <c r="E99" s="103"/>
      <c r="F99" s="103"/>
      <c r="G99" s="103"/>
      <c r="H99" s="103"/>
      <c r="I99" s="103"/>
      <c r="J99" s="104">
        <f>J128</f>
        <v>2568175.4</v>
      </c>
      <c r="L99" s="101"/>
    </row>
    <row r="100" spans="2:47" s="11" customFormat="1" ht="19.899999999999999" customHeight="1">
      <c r="B100" s="151"/>
      <c r="D100" s="152" t="s">
        <v>5351</v>
      </c>
      <c r="E100" s="153"/>
      <c r="F100" s="153"/>
      <c r="G100" s="153"/>
      <c r="H100" s="153"/>
      <c r="I100" s="153"/>
      <c r="J100" s="154">
        <f>J129</f>
        <v>1013505.4</v>
      </c>
      <c r="L100" s="151"/>
    </row>
    <row r="101" spans="2:47" s="11" customFormat="1" ht="19.899999999999999" customHeight="1">
      <c r="B101" s="151"/>
      <c r="D101" s="152" t="s">
        <v>5352</v>
      </c>
      <c r="E101" s="153"/>
      <c r="F101" s="153"/>
      <c r="G101" s="153"/>
      <c r="H101" s="153"/>
      <c r="I101" s="153"/>
      <c r="J101" s="154">
        <f>J148</f>
        <v>1083000</v>
      </c>
      <c r="L101" s="151"/>
    </row>
    <row r="102" spans="2:47" s="11" customFormat="1" ht="19.899999999999999" customHeight="1">
      <c r="B102" s="151"/>
      <c r="D102" s="152" t="s">
        <v>5353</v>
      </c>
      <c r="E102" s="153"/>
      <c r="F102" s="153"/>
      <c r="G102" s="153"/>
      <c r="H102" s="153"/>
      <c r="I102" s="153"/>
      <c r="J102" s="154">
        <f>J151</f>
        <v>471670</v>
      </c>
      <c r="L102" s="151"/>
    </row>
    <row r="103" spans="2:47" s="8" customFormat="1" ht="24.95" customHeight="1">
      <c r="B103" s="101"/>
      <c r="D103" s="102" t="s">
        <v>5354</v>
      </c>
      <c r="E103" s="103"/>
      <c r="F103" s="103"/>
      <c r="G103" s="103"/>
      <c r="H103" s="103"/>
      <c r="I103" s="103"/>
      <c r="J103" s="104">
        <f>J161</f>
        <v>196288</v>
      </c>
      <c r="L103" s="101"/>
    </row>
    <row r="104" spans="2:47" s="11" customFormat="1" ht="19.899999999999999" customHeight="1">
      <c r="B104" s="151"/>
      <c r="D104" s="152" t="s">
        <v>5355</v>
      </c>
      <c r="E104" s="153"/>
      <c r="F104" s="153"/>
      <c r="G104" s="153"/>
      <c r="H104" s="153"/>
      <c r="I104" s="153"/>
      <c r="J104" s="154">
        <f>J162</f>
        <v>196288</v>
      </c>
      <c r="L104" s="151"/>
    </row>
    <row r="105" spans="2:47" s="8" customFormat="1" ht="24.95" customHeight="1">
      <c r="B105" s="101"/>
      <c r="D105" s="102" t="s">
        <v>5356</v>
      </c>
      <c r="E105" s="103"/>
      <c r="F105" s="103"/>
      <c r="G105" s="103"/>
      <c r="H105" s="103"/>
      <c r="I105" s="103"/>
      <c r="J105" s="104">
        <f>J175</f>
        <v>12125664.440000001</v>
      </c>
      <c r="L105" s="101"/>
    </row>
    <row r="106" spans="2:47" s="1" customFormat="1" ht="21.75" customHeight="1">
      <c r="B106" s="25"/>
      <c r="L106" s="25"/>
    </row>
    <row r="107" spans="2:47" s="1" customFormat="1" ht="6.95" customHeight="1">
      <c r="B107" s="37"/>
      <c r="C107" s="38"/>
      <c r="D107" s="38"/>
      <c r="E107" s="38"/>
      <c r="F107" s="38"/>
      <c r="G107" s="38"/>
      <c r="H107" s="38"/>
      <c r="I107" s="38"/>
      <c r="J107" s="38"/>
      <c r="K107" s="38"/>
      <c r="L107" s="25"/>
    </row>
    <row r="111" spans="2:47" s="1" customFormat="1" ht="6.95" customHeight="1"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25"/>
    </row>
    <row r="112" spans="2:47" s="1" customFormat="1" ht="24.95" customHeight="1">
      <c r="B112" s="25"/>
      <c r="C112" s="17" t="s">
        <v>96</v>
      </c>
      <c r="L112" s="25"/>
    </row>
    <row r="113" spans="2:63" s="1" customFormat="1" ht="6.95" customHeight="1">
      <c r="B113" s="25"/>
      <c r="L113" s="25"/>
    </row>
    <row r="114" spans="2:63" s="1" customFormat="1" ht="12" customHeight="1">
      <c r="B114" s="25"/>
      <c r="C114" s="22" t="s">
        <v>14</v>
      </c>
      <c r="L114" s="25"/>
    </row>
    <row r="115" spans="2:63" s="1" customFormat="1" ht="16.5" customHeight="1">
      <c r="B115" s="25"/>
      <c r="E115" s="196" t="str">
        <f>E7</f>
        <v>Opravy a údržba SEE</v>
      </c>
      <c r="F115" s="197"/>
      <c r="G115" s="197"/>
      <c r="H115" s="197"/>
      <c r="L115" s="25"/>
    </row>
    <row r="116" spans="2:63" ht="12" customHeight="1">
      <c r="B116" s="16"/>
      <c r="C116" s="22" t="s">
        <v>86</v>
      </c>
      <c r="L116" s="16"/>
    </row>
    <row r="117" spans="2:63" s="1" customFormat="1" ht="16.5" customHeight="1">
      <c r="B117" s="25"/>
      <c r="E117" s="196" t="s">
        <v>87</v>
      </c>
      <c r="F117" s="195"/>
      <c r="G117" s="195"/>
      <c r="H117" s="195"/>
      <c r="L117" s="25"/>
    </row>
    <row r="118" spans="2:63" s="1" customFormat="1" ht="12" customHeight="1">
      <c r="B118" s="25"/>
      <c r="C118" s="22" t="s">
        <v>88</v>
      </c>
      <c r="L118" s="25"/>
    </row>
    <row r="119" spans="2:63" s="1" customFormat="1" ht="16.5" customHeight="1">
      <c r="B119" s="25"/>
      <c r="E119" s="182" t="str">
        <f>E11</f>
        <v>2 - SEE - URS</v>
      </c>
      <c r="F119" s="195"/>
      <c r="G119" s="195"/>
      <c r="H119" s="195"/>
      <c r="L119" s="25"/>
    </row>
    <row r="120" spans="2:63" s="1" customFormat="1" ht="6.95" customHeight="1">
      <c r="B120" s="25"/>
      <c r="L120" s="25"/>
    </row>
    <row r="121" spans="2:63" s="1" customFormat="1" ht="12" customHeight="1">
      <c r="B121" s="25"/>
      <c r="C121" s="22" t="s">
        <v>18</v>
      </c>
      <c r="F121" s="20" t="str">
        <f>F14</f>
        <v xml:space="preserve"> </v>
      </c>
      <c r="I121" s="22" t="s">
        <v>20</v>
      </c>
      <c r="J121" s="45">
        <f>IF(J14="","",J14)</f>
        <v>45134</v>
      </c>
      <c r="L121" s="25"/>
    </row>
    <row r="122" spans="2:63" s="1" customFormat="1" ht="6.95" customHeight="1">
      <c r="B122" s="25"/>
      <c r="L122" s="25"/>
    </row>
    <row r="123" spans="2:63" s="1" customFormat="1" ht="15.2" customHeight="1">
      <c r="B123" s="25"/>
      <c r="C123" s="22" t="s">
        <v>21</v>
      </c>
      <c r="F123" s="20" t="str">
        <f>E17</f>
        <v xml:space="preserve"> </v>
      </c>
      <c r="I123" s="22" t="s">
        <v>25</v>
      </c>
      <c r="J123" s="23" t="str">
        <f>E23</f>
        <v xml:space="preserve"> </v>
      </c>
      <c r="L123" s="25"/>
    </row>
    <row r="124" spans="2:63" s="1" customFormat="1" ht="15.2" customHeight="1">
      <c r="B124" s="25"/>
      <c r="C124" s="22" t="s">
        <v>24</v>
      </c>
      <c r="F124" s="20" t="str">
        <f>IF(E20="","",E20)</f>
        <v xml:space="preserve"> </v>
      </c>
      <c r="I124" s="22" t="s">
        <v>27</v>
      </c>
      <c r="J124" s="23" t="str">
        <f>E26</f>
        <v xml:space="preserve"> </v>
      </c>
      <c r="L124" s="25"/>
    </row>
    <row r="125" spans="2:63" s="1" customFormat="1" ht="10.35" customHeight="1">
      <c r="B125" s="25"/>
      <c r="L125" s="25"/>
    </row>
    <row r="126" spans="2:63" s="9" customFormat="1" ht="29.25" customHeight="1">
      <c r="B126" s="105"/>
      <c r="C126" s="106" t="s">
        <v>97</v>
      </c>
      <c r="D126" s="107" t="s">
        <v>54</v>
      </c>
      <c r="E126" s="107" t="s">
        <v>50</v>
      </c>
      <c r="F126" s="107" t="s">
        <v>51</v>
      </c>
      <c r="G126" s="107" t="s">
        <v>98</v>
      </c>
      <c r="H126" s="107" t="s">
        <v>99</v>
      </c>
      <c r="I126" s="107" t="s">
        <v>100</v>
      </c>
      <c r="J126" s="107" t="s">
        <v>92</v>
      </c>
      <c r="K126" s="108" t="s">
        <v>101</v>
      </c>
      <c r="L126" s="105"/>
      <c r="M126" s="51" t="s">
        <v>1</v>
      </c>
      <c r="N126" s="52" t="s">
        <v>33</v>
      </c>
      <c r="O126" s="52" t="s">
        <v>102</v>
      </c>
      <c r="P126" s="52" t="s">
        <v>103</v>
      </c>
      <c r="Q126" s="52" t="s">
        <v>104</v>
      </c>
      <c r="R126" s="52" t="s">
        <v>105</v>
      </c>
      <c r="S126" s="52" t="s">
        <v>106</v>
      </c>
      <c r="T126" s="53" t="s">
        <v>107</v>
      </c>
    </row>
    <row r="127" spans="2:63" s="1" customFormat="1" ht="22.9" customHeight="1">
      <c r="B127" s="25"/>
      <c r="C127" s="56" t="s">
        <v>108</v>
      </c>
      <c r="J127" s="109">
        <f>BK127</f>
        <v>14890127.840000002</v>
      </c>
      <c r="L127" s="25"/>
      <c r="M127" s="54"/>
      <c r="N127" s="46"/>
      <c r="O127" s="46"/>
      <c r="P127" s="110">
        <f>P128+P161+P175</f>
        <v>15649.574000000006</v>
      </c>
      <c r="Q127" s="46"/>
      <c r="R127" s="110">
        <f>R128+R161+R175</f>
        <v>3180.8453399999999</v>
      </c>
      <c r="S127" s="46"/>
      <c r="T127" s="111">
        <f>T128+T161+T175</f>
        <v>833.91399999999999</v>
      </c>
      <c r="AT127" s="13" t="s">
        <v>68</v>
      </c>
      <c r="AU127" s="13" t="s">
        <v>94</v>
      </c>
      <c r="BK127" s="112">
        <f>BK128+BK161+BK175</f>
        <v>14890127.840000002</v>
      </c>
    </row>
    <row r="128" spans="2:63" s="10" customFormat="1" ht="25.9" customHeight="1">
      <c r="B128" s="113"/>
      <c r="D128" s="114" t="s">
        <v>68</v>
      </c>
      <c r="E128" s="115" t="s">
        <v>5357</v>
      </c>
      <c r="F128" s="115" t="s">
        <v>5358</v>
      </c>
      <c r="J128" s="116">
        <f>BK128</f>
        <v>2568175.4</v>
      </c>
      <c r="L128" s="113"/>
      <c r="M128" s="117"/>
      <c r="P128" s="118">
        <f>P129+P148+P151</f>
        <v>4213.1900000000005</v>
      </c>
      <c r="R128" s="118">
        <f>R129+R148+R151</f>
        <v>3.3655999999999997</v>
      </c>
      <c r="T128" s="119">
        <f>T129+T148+T151</f>
        <v>670</v>
      </c>
      <c r="AR128" s="114" t="s">
        <v>76</v>
      </c>
      <c r="AT128" s="120" t="s">
        <v>68</v>
      </c>
      <c r="AU128" s="120" t="s">
        <v>69</v>
      </c>
      <c r="AY128" s="114" t="s">
        <v>112</v>
      </c>
      <c r="BK128" s="121">
        <f>BK129+BK148+BK151</f>
        <v>2568175.4</v>
      </c>
    </row>
    <row r="129" spans="2:65" s="10" customFormat="1" ht="22.9" customHeight="1">
      <c r="B129" s="113"/>
      <c r="D129" s="114" t="s">
        <v>68</v>
      </c>
      <c r="E129" s="155" t="s">
        <v>76</v>
      </c>
      <c r="F129" s="155" t="s">
        <v>5359</v>
      </c>
      <c r="J129" s="156">
        <f>BK129</f>
        <v>1013505.4</v>
      </c>
      <c r="L129" s="113"/>
      <c r="M129" s="117"/>
      <c r="P129" s="118">
        <f>SUM(P130:P147)</f>
        <v>2435.19</v>
      </c>
      <c r="R129" s="118">
        <f>SUM(R130:R147)</f>
        <v>3.3655999999999997</v>
      </c>
      <c r="T129" s="119">
        <f>SUM(T130:T147)</f>
        <v>230</v>
      </c>
      <c r="AR129" s="114" t="s">
        <v>76</v>
      </c>
      <c r="AT129" s="120" t="s">
        <v>68</v>
      </c>
      <c r="AU129" s="120" t="s">
        <v>76</v>
      </c>
      <c r="AY129" s="114" t="s">
        <v>112</v>
      </c>
      <c r="BK129" s="121">
        <f>SUM(BK130:BK147)</f>
        <v>1013505.4</v>
      </c>
    </row>
    <row r="130" spans="2:65" s="1" customFormat="1" ht="24.2" customHeight="1">
      <c r="B130" s="122"/>
      <c r="C130" s="123" t="s">
        <v>76</v>
      </c>
      <c r="D130" s="123" t="s">
        <v>113</v>
      </c>
      <c r="E130" s="124" t="s">
        <v>5360</v>
      </c>
      <c r="F130" s="125" t="s">
        <v>5361</v>
      </c>
      <c r="G130" s="126" t="s">
        <v>146</v>
      </c>
      <c r="H130" s="127">
        <v>250</v>
      </c>
      <c r="I130" s="128">
        <v>28.7</v>
      </c>
      <c r="J130" s="128">
        <f t="shared" ref="J130:J147" si="0">ROUND(I130*H130,2)</f>
        <v>7175</v>
      </c>
      <c r="K130" s="125" t="s">
        <v>5362</v>
      </c>
      <c r="L130" s="25"/>
      <c r="M130" s="129" t="s">
        <v>1</v>
      </c>
      <c r="N130" s="130" t="s">
        <v>34</v>
      </c>
      <c r="O130" s="131">
        <v>0.05</v>
      </c>
      <c r="P130" s="131">
        <f t="shared" ref="P130:P147" si="1">O130*H130</f>
        <v>12.5</v>
      </c>
      <c r="Q130" s="131">
        <v>0</v>
      </c>
      <c r="R130" s="131">
        <f t="shared" ref="R130:R147" si="2">Q130*H130</f>
        <v>0</v>
      </c>
      <c r="S130" s="131">
        <v>0.17</v>
      </c>
      <c r="T130" s="132">
        <f t="shared" ref="T130:T147" si="3">S130*H130</f>
        <v>42.5</v>
      </c>
      <c r="AR130" s="133" t="s">
        <v>111</v>
      </c>
      <c r="AT130" s="133" t="s">
        <v>113</v>
      </c>
      <c r="AU130" s="133" t="s">
        <v>78</v>
      </c>
      <c r="AY130" s="13" t="s">
        <v>112</v>
      </c>
      <c r="BE130" s="134">
        <f t="shared" ref="BE130:BE147" si="4">IF(N130="základní",J130,0)</f>
        <v>7175</v>
      </c>
      <c r="BF130" s="134">
        <f t="shared" ref="BF130:BF147" si="5">IF(N130="snížená",J130,0)</f>
        <v>0</v>
      </c>
      <c r="BG130" s="134">
        <f t="shared" ref="BG130:BG147" si="6">IF(N130="zákl. přenesená",J130,0)</f>
        <v>0</v>
      </c>
      <c r="BH130" s="134">
        <f t="shared" ref="BH130:BH147" si="7">IF(N130="sníž. přenesená",J130,0)</f>
        <v>0</v>
      </c>
      <c r="BI130" s="134">
        <f t="shared" ref="BI130:BI147" si="8">IF(N130="nulová",J130,0)</f>
        <v>0</v>
      </c>
      <c r="BJ130" s="13" t="s">
        <v>76</v>
      </c>
      <c r="BK130" s="134">
        <f t="shared" ref="BK130:BK147" si="9">ROUND(I130*H130,2)</f>
        <v>7175</v>
      </c>
      <c r="BL130" s="13" t="s">
        <v>111</v>
      </c>
      <c r="BM130" s="133" t="s">
        <v>5363</v>
      </c>
    </row>
    <row r="131" spans="2:65" s="1" customFormat="1" ht="24.2" customHeight="1">
      <c r="B131" s="122"/>
      <c r="C131" s="123" t="s">
        <v>78</v>
      </c>
      <c r="D131" s="123" t="s">
        <v>113</v>
      </c>
      <c r="E131" s="124" t="s">
        <v>5364</v>
      </c>
      <c r="F131" s="125" t="s">
        <v>5365</v>
      </c>
      <c r="G131" s="126" t="s">
        <v>146</v>
      </c>
      <c r="H131" s="127">
        <v>250</v>
      </c>
      <c r="I131" s="128">
        <v>108</v>
      </c>
      <c r="J131" s="128">
        <f t="shared" si="0"/>
        <v>27000</v>
      </c>
      <c r="K131" s="125" t="s">
        <v>5362</v>
      </c>
      <c r="L131" s="25"/>
      <c r="M131" s="129" t="s">
        <v>1</v>
      </c>
      <c r="N131" s="130" t="s">
        <v>34</v>
      </c>
      <c r="O131" s="131">
        <v>0.184</v>
      </c>
      <c r="P131" s="131">
        <f t="shared" si="1"/>
        <v>46</v>
      </c>
      <c r="Q131" s="131">
        <v>0</v>
      </c>
      <c r="R131" s="131">
        <f t="shared" si="2"/>
        <v>0</v>
      </c>
      <c r="S131" s="131">
        <v>0.75</v>
      </c>
      <c r="T131" s="132">
        <f t="shared" si="3"/>
        <v>187.5</v>
      </c>
      <c r="AR131" s="133" t="s">
        <v>111</v>
      </c>
      <c r="AT131" s="133" t="s">
        <v>113</v>
      </c>
      <c r="AU131" s="133" t="s">
        <v>78</v>
      </c>
      <c r="AY131" s="13" t="s">
        <v>112</v>
      </c>
      <c r="BE131" s="134">
        <f t="shared" si="4"/>
        <v>27000</v>
      </c>
      <c r="BF131" s="134">
        <f t="shared" si="5"/>
        <v>0</v>
      </c>
      <c r="BG131" s="134">
        <f t="shared" si="6"/>
        <v>0</v>
      </c>
      <c r="BH131" s="134">
        <f t="shared" si="7"/>
        <v>0</v>
      </c>
      <c r="BI131" s="134">
        <f t="shared" si="8"/>
        <v>0</v>
      </c>
      <c r="BJ131" s="13" t="s">
        <v>76</v>
      </c>
      <c r="BK131" s="134">
        <f t="shared" si="9"/>
        <v>27000</v>
      </c>
      <c r="BL131" s="13" t="s">
        <v>111</v>
      </c>
      <c r="BM131" s="133" t="s">
        <v>5366</v>
      </c>
    </row>
    <row r="132" spans="2:65" s="1" customFormat="1" ht="24.2" customHeight="1">
      <c r="B132" s="122"/>
      <c r="C132" s="123" t="s">
        <v>123</v>
      </c>
      <c r="D132" s="123" t="s">
        <v>113</v>
      </c>
      <c r="E132" s="124" t="s">
        <v>5367</v>
      </c>
      <c r="F132" s="125" t="s">
        <v>5368</v>
      </c>
      <c r="G132" s="126" t="s">
        <v>116</v>
      </c>
      <c r="H132" s="127">
        <v>20</v>
      </c>
      <c r="I132" s="128">
        <v>417</v>
      </c>
      <c r="J132" s="128">
        <f t="shared" si="0"/>
        <v>8340</v>
      </c>
      <c r="K132" s="125" t="s">
        <v>5362</v>
      </c>
      <c r="L132" s="25"/>
      <c r="M132" s="129" t="s">
        <v>1</v>
      </c>
      <c r="N132" s="130" t="s">
        <v>34</v>
      </c>
      <c r="O132" s="131">
        <v>0.753</v>
      </c>
      <c r="P132" s="131">
        <f t="shared" si="1"/>
        <v>15.06</v>
      </c>
      <c r="Q132" s="131">
        <v>6.053E-2</v>
      </c>
      <c r="R132" s="131">
        <f t="shared" si="2"/>
        <v>1.2105999999999999</v>
      </c>
      <c r="S132" s="131">
        <v>0</v>
      </c>
      <c r="T132" s="132">
        <f t="shared" si="3"/>
        <v>0</v>
      </c>
      <c r="AR132" s="133" t="s">
        <v>111</v>
      </c>
      <c r="AT132" s="133" t="s">
        <v>113</v>
      </c>
      <c r="AU132" s="133" t="s">
        <v>78</v>
      </c>
      <c r="AY132" s="13" t="s">
        <v>112</v>
      </c>
      <c r="BE132" s="134">
        <f t="shared" si="4"/>
        <v>8340</v>
      </c>
      <c r="BF132" s="134">
        <f t="shared" si="5"/>
        <v>0</v>
      </c>
      <c r="BG132" s="134">
        <f t="shared" si="6"/>
        <v>0</v>
      </c>
      <c r="BH132" s="134">
        <f t="shared" si="7"/>
        <v>0</v>
      </c>
      <c r="BI132" s="134">
        <f t="shared" si="8"/>
        <v>0</v>
      </c>
      <c r="BJ132" s="13" t="s">
        <v>76</v>
      </c>
      <c r="BK132" s="134">
        <f t="shared" si="9"/>
        <v>8340</v>
      </c>
      <c r="BL132" s="13" t="s">
        <v>111</v>
      </c>
      <c r="BM132" s="133" t="s">
        <v>5369</v>
      </c>
    </row>
    <row r="133" spans="2:65" s="1" customFormat="1" ht="24.2" customHeight="1">
      <c r="B133" s="122"/>
      <c r="C133" s="123" t="s">
        <v>111</v>
      </c>
      <c r="D133" s="123" t="s">
        <v>113</v>
      </c>
      <c r="E133" s="124" t="s">
        <v>5370</v>
      </c>
      <c r="F133" s="125" t="s">
        <v>5371</v>
      </c>
      <c r="G133" s="126" t="s">
        <v>116</v>
      </c>
      <c r="H133" s="127">
        <v>20</v>
      </c>
      <c r="I133" s="128">
        <v>664</v>
      </c>
      <c r="J133" s="128">
        <f t="shared" si="0"/>
        <v>13280</v>
      </c>
      <c r="K133" s="125" t="s">
        <v>5362</v>
      </c>
      <c r="L133" s="25"/>
      <c r="M133" s="129" t="s">
        <v>1</v>
      </c>
      <c r="N133" s="130" t="s">
        <v>34</v>
      </c>
      <c r="O133" s="131">
        <v>1.246</v>
      </c>
      <c r="P133" s="131">
        <f t="shared" si="1"/>
        <v>24.92</v>
      </c>
      <c r="Q133" s="131">
        <v>0.10775</v>
      </c>
      <c r="R133" s="131">
        <f t="shared" si="2"/>
        <v>2.1549999999999998</v>
      </c>
      <c r="S133" s="131">
        <v>0</v>
      </c>
      <c r="T133" s="132">
        <f t="shared" si="3"/>
        <v>0</v>
      </c>
      <c r="AR133" s="133" t="s">
        <v>111</v>
      </c>
      <c r="AT133" s="133" t="s">
        <v>113</v>
      </c>
      <c r="AU133" s="133" t="s">
        <v>78</v>
      </c>
      <c r="AY133" s="13" t="s">
        <v>112</v>
      </c>
      <c r="BE133" s="134">
        <f t="shared" si="4"/>
        <v>13280</v>
      </c>
      <c r="BF133" s="134">
        <f t="shared" si="5"/>
        <v>0</v>
      </c>
      <c r="BG133" s="134">
        <f t="shared" si="6"/>
        <v>0</v>
      </c>
      <c r="BH133" s="134">
        <f t="shared" si="7"/>
        <v>0</v>
      </c>
      <c r="BI133" s="134">
        <f t="shared" si="8"/>
        <v>0</v>
      </c>
      <c r="BJ133" s="13" t="s">
        <v>76</v>
      </c>
      <c r="BK133" s="134">
        <f t="shared" si="9"/>
        <v>13280</v>
      </c>
      <c r="BL133" s="13" t="s">
        <v>111</v>
      </c>
      <c r="BM133" s="133" t="s">
        <v>5372</v>
      </c>
    </row>
    <row r="134" spans="2:65" s="1" customFormat="1" ht="37.9" customHeight="1">
      <c r="B134" s="122"/>
      <c r="C134" s="123" t="s">
        <v>130</v>
      </c>
      <c r="D134" s="123" t="s">
        <v>113</v>
      </c>
      <c r="E134" s="124" t="s">
        <v>5373</v>
      </c>
      <c r="F134" s="125" t="s">
        <v>5374</v>
      </c>
      <c r="G134" s="126" t="s">
        <v>1319</v>
      </c>
      <c r="H134" s="127">
        <v>2</v>
      </c>
      <c r="I134" s="128">
        <v>437</v>
      </c>
      <c r="J134" s="128">
        <f t="shared" si="0"/>
        <v>874</v>
      </c>
      <c r="K134" s="125" t="s">
        <v>5362</v>
      </c>
      <c r="L134" s="25"/>
      <c r="M134" s="129" t="s">
        <v>1</v>
      </c>
      <c r="N134" s="130" t="s">
        <v>34</v>
      </c>
      <c r="O134" s="131">
        <v>0.52900000000000003</v>
      </c>
      <c r="P134" s="131">
        <f t="shared" si="1"/>
        <v>1.0580000000000001</v>
      </c>
      <c r="Q134" s="131">
        <v>0</v>
      </c>
      <c r="R134" s="131">
        <f t="shared" si="2"/>
        <v>0</v>
      </c>
      <c r="S134" s="131">
        <v>0</v>
      </c>
      <c r="T134" s="132">
        <f t="shared" si="3"/>
        <v>0</v>
      </c>
      <c r="AR134" s="133" t="s">
        <v>111</v>
      </c>
      <c r="AT134" s="133" t="s">
        <v>113</v>
      </c>
      <c r="AU134" s="133" t="s">
        <v>78</v>
      </c>
      <c r="AY134" s="13" t="s">
        <v>112</v>
      </c>
      <c r="BE134" s="134">
        <f t="shared" si="4"/>
        <v>874</v>
      </c>
      <c r="BF134" s="134">
        <f t="shared" si="5"/>
        <v>0</v>
      </c>
      <c r="BG134" s="134">
        <f t="shared" si="6"/>
        <v>0</v>
      </c>
      <c r="BH134" s="134">
        <f t="shared" si="7"/>
        <v>0</v>
      </c>
      <c r="BI134" s="134">
        <f t="shared" si="8"/>
        <v>0</v>
      </c>
      <c r="BJ134" s="13" t="s">
        <v>76</v>
      </c>
      <c r="BK134" s="134">
        <f t="shared" si="9"/>
        <v>874</v>
      </c>
      <c r="BL134" s="13" t="s">
        <v>111</v>
      </c>
      <c r="BM134" s="133" t="s">
        <v>5375</v>
      </c>
    </row>
    <row r="135" spans="2:65" s="1" customFormat="1" ht="37.9" customHeight="1">
      <c r="B135" s="122"/>
      <c r="C135" s="123" t="s">
        <v>135</v>
      </c>
      <c r="D135" s="123" t="s">
        <v>113</v>
      </c>
      <c r="E135" s="124" t="s">
        <v>5376</v>
      </c>
      <c r="F135" s="125" t="s">
        <v>5377</v>
      </c>
      <c r="G135" s="126" t="s">
        <v>1319</v>
      </c>
      <c r="H135" s="127">
        <v>2</v>
      </c>
      <c r="I135" s="128">
        <v>53.2</v>
      </c>
      <c r="J135" s="128">
        <f t="shared" si="0"/>
        <v>106.4</v>
      </c>
      <c r="K135" s="125" t="s">
        <v>5362</v>
      </c>
      <c r="L135" s="25"/>
      <c r="M135" s="129" t="s">
        <v>1</v>
      </c>
      <c r="N135" s="130" t="s">
        <v>34</v>
      </c>
      <c r="O135" s="131">
        <v>4.2000000000000003E-2</v>
      </c>
      <c r="P135" s="131">
        <f t="shared" si="1"/>
        <v>8.4000000000000005E-2</v>
      </c>
      <c r="Q135" s="131">
        <v>0</v>
      </c>
      <c r="R135" s="131">
        <f t="shared" si="2"/>
        <v>0</v>
      </c>
      <c r="S135" s="131">
        <v>0</v>
      </c>
      <c r="T135" s="132">
        <f t="shared" si="3"/>
        <v>0</v>
      </c>
      <c r="AR135" s="133" t="s">
        <v>111</v>
      </c>
      <c r="AT135" s="133" t="s">
        <v>113</v>
      </c>
      <c r="AU135" s="133" t="s">
        <v>78</v>
      </c>
      <c r="AY135" s="13" t="s">
        <v>112</v>
      </c>
      <c r="BE135" s="134">
        <f t="shared" si="4"/>
        <v>106.4</v>
      </c>
      <c r="BF135" s="134">
        <f t="shared" si="5"/>
        <v>0</v>
      </c>
      <c r="BG135" s="134">
        <f t="shared" si="6"/>
        <v>0</v>
      </c>
      <c r="BH135" s="134">
        <f t="shared" si="7"/>
        <v>0</v>
      </c>
      <c r="BI135" s="134">
        <f t="shared" si="8"/>
        <v>0</v>
      </c>
      <c r="BJ135" s="13" t="s">
        <v>76</v>
      </c>
      <c r="BK135" s="134">
        <f t="shared" si="9"/>
        <v>106.4</v>
      </c>
      <c r="BL135" s="13" t="s">
        <v>111</v>
      </c>
      <c r="BM135" s="133" t="s">
        <v>5378</v>
      </c>
    </row>
    <row r="136" spans="2:65" s="1" customFormat="1" ht="33" customHeight="1">
      <c r="B136" s="122"/>
      <c r="C136" s="123" t="s">
        <v>139</v>
      </c>
      <c r="D136" s="123" t="s">
        <v>113</v>
      </c>
      <c r="E136" s="124" t="s">
        <v>5379</v>
      </c>
      <c r="F136" s="125" t="s">
        <v>5380</v>
      </c>
      <c r="G136" s="126" t="s">
        <v>1319</v>
      </c>
      <c r="H136" s="127">
        <v>200</v>
      </c>
      <c r="I136" s="128">
        <v>334</v>
      </c>
      <c r="J136" s="128">
        <f t="shared" si="0"/>
        <v>66800</v>
      </c>
      <c r="K136" s="125" t="s">
        <v>5362</v>
      </c>
      <c r="L136" s="25"/>
      <c r="M136" s="129" t="s">
        <v>1</v>
      </c>
      <c r="N136" s="130" t="s">
        <v>34</v>
      </c>
      <c r="O136" s="131">
        <v>0.41399999999999998</v>
      </c>
      <c r="P136" s="131">
        <f t="shared" si="1"/>
        <v>82.8</v>
      </c>
      <c r="Q136" s="131">
        <v>0</v>
      </c>
      <c r="R136" s="131">
        <f t="shared" si="2"/>
        <v>0</v>
      </c>
      <c r="S136" s="131">
        <v>0</v>
      </c>
      <c r="T136" s="132">
        <f t="shared" si="3"/>
        <v>0</v>
      </c>
      <c r="AR136" s="133" t="s">
        <v>111</v>
      </c>
      <c r="AT136" s="133" t="s">
        <v>113</v>
      </c>
      <c r="AU136" s="133" t="s">
        <v>78</v>
      </c>
      <c r="AY136" s="13" t="s">
        <v>112</v>
      </c>
      <c r="BE136" s="134">
        <f t="shared" si="4"/>
        <v>66800</v>
      </c>
      <c r="BF136" s="134">
        <f t="shared" si="5"/>
        <v>0</v>
      </c>
      <c r="BG136" s="134">
        <f t="shared" si="6"/>
        <v>0</v>
      </c>
      <c r="BH136" s="134">
        <f t="shared" si="7"/>
        <v>0</v>
      </c>
      <c r="BI136" s="134">
        <f t="shared" si="8"/>
        <v>0</v>
      </c>
      <c r="BJ136" s="13" t="s">
        <v>76</v>
      </c>
      <c r="BK136" s="134">
        <f t="shared" si="9"/>
        <v>66800</v>
      </c>
      <c r="BL136" s="13" t="s">
        <v>111</v>
      </c>
      <c r="BM136" s="133" t="s">
        <v>5381</v>
      </c>
    </row>
    <row r="137" spans="2:65" s="1" customFormat="1" ht="24.2" customHeight="1">
      <c r="B137" s="122"/>
      <c r="C137" s="123" t="s">
        <v>143</v>
      </c>
      <c r="D137" s="123" t="s">
        <v>113</v>
      </c>
      <c r="E137" s="124" t="s">
        <v>5382</v>
      </c>
      <c r="F137" s="125" t="s">
        <v>5383</v>
      </c>
      <c r="G137" s="126" t="s">
        <v>1319</v>
      </c>
      <c r="H137" s="127">
        <v>200</v>
      </c>
      <c r="I137" s="128">
        <v>1950</v>
      </c>
      <c r="J137" s="128">
        <f t="shared" si="0"/>
        <v>390000</v>
      </c>
      <c r="K137" s="125" t="s">
        <v>5362</v>
      </c>
      <c r="L137" s="25"/>
      <c r="M137" s="129" t="s">
        <v>1</v>
      </c>
      <c r="N137" s="130" t="s">
        <v>34</v>
      </c>
      <c r="O137" s="131">
        <v>5.8289999999999997</v>
      </c>
      <c r="P137" s="131">
        <f t="shared" si="1"/>
        <v>1165.8</v>
      </c>
      <c r="Q137" s="131">
        <v>0</v>
      </c>
      <c r="R137" s="131">
        <f t="shared" si="2"/>
        <v>0</v>
      </c>
      <c r="S137" s="131">
        <v>0</v>
      </c>
      <c r="T137" s="132">
        <f t="shared" si="3"/>
        <v>0</v>
      </c>
      <c r="AR137" s="133" t="s">
        <v>111</v>
      </c>
      <c r="AT137" s="133" t="s">
        <v>113</v>
      </c>
      <c r="AU137" s="133" t="s">
        <v>78</v>
      </c>
      <c r="AY137" s="13" t="s">
        <v>112</v>
      </c>
      <c r="BE137" s="134">
        <f t="shared" si="4"/>
        <v>390000</v>
      </c>
      <c r="BF137" s="134">
        <f t="shared" si="5"/>
        <v>0</v>
      </c>
      <c r="BG137" s="134">
        <f t="shared" si="6"/>
        <v>0</v>
      </c>
      <c r="BH137" s="134">
        <f t="shared" si="7"/>
        <v>0</v>
      </c>
      <c r="BI137" s="134">
        <f t="shared" si="8"/>
        <v>0</v>
      </c>
      <c r="BJ137" s="13" t="s">
        <v>76</v>
      </c>
      <c r="BK137" s="134">
        <f t="shared" si="9"/>
        <v>390000</v>
      </c>
      <c r="BL137" s="13" t="s">
        <v>111</v>
      </c>
      <c r="BM137" s="133" t="s">
        <v>5384</v>
      </c>
    </row>
    <row r="138" spans="2:65" s="1" customFormat="1" ht="33" customHeight="1">
      <c r="B138" s="122"/>
      <c r="C138" s="123" t="s">
        <v>148</v>
      </c>
      <c r="D138" s="123" t="s">
        <v>113</v>
      </c>
      <c r="E138" s="124" t="s">
        <v>5385</v>
      </c>
      <c r="F138" s="125" t="s">
        <v>5386</v>
      </c>
      <c r="G138" s="126" t="s">
        <v>1319</v>
      </c>
      <c r="H138" s="127">
        <v>200</v>
      </c>
      <c r="I138" s="128">
        <v>1610</v>
      </c>
      <c r="J138" s="128">
        <f t="shared" si="0"/>
        <v>322000</v>
      </c>
      <c r="K138" s="125" t="s">
        <v>5362</v>
      </c>
      <c r="L138" s="25"/>
      <c r="M138" s="129" t="s">
        <v>1</v>
      </c>
      <c r="N138" s="130" t="s">
        <v>34</v>
      </c>
      <c r="O138" s="131">
        <v>4.7990000000000004</v>
      </c>
      <c r="P138" s="131">
        <f t="shared" si="1"/>
        <v>959.80000000000007</v>
      </c>
      <c r="Q138" s="131">
        <v>0</v>
      </c>
      <c r="R138" s="131">
        <f t="shared" si="2"/>
        <v>0</v>
      </c>
      <c r="S138" s="131">
        <v>0</v>
      </c>
      <c r="T138" s="132">
        <f t="shared" si="3"/>
        <v>0</v>
      </c>
      <c r="AR138" s="133" t="s">
        <v>111</v>
      </c>
      <c r="AT138" s="133" t="s">
        <v>113</v>
      </c>
      <c r="AU138" s="133" t="s">
        <v>78</v>
      </c>
      <c r="AY138" s="13" t="s">
        <v>112</v>
      </c>
      <c r="BE138" s="134">
        <f t="shared" si="4"/>
        <v>322000</v>
      </c>
      <c r="BF138" s="134">
        <f t="shared" si="5"/>
        <v>0</v>
      </c>
      <c r="BG138" s="134">
        <f t="shared" si="6"/>
        <v>0</v>
      </c>
      <c r="BH138" s="134">
        <f t="shared" si="7"/>
        <v>0</v>
      </c>
      <c r="BI138" s="134">
        <f t="shared" si="8"/>
        <v>0</v>
      </c>
      <c r="BJ138" s="13" t="s">
        <v>76</v>
      </c>
      <c r="BK138" s="134">
        <f t="shared" si="9"/>
        <v>322000</v>
      </c>
      <c r="BL138" s="13" t="s">
        <v>111</v>
      </c>
      <c r="BM138" s="133" t="s">
        <v>5387</v>
      </c>
    </row>
    <row r="139" spans="2:65" s="1" customFormat="1" ht="37.9" customHeight="1">
      <c r="B139" s="122"/>
      <c r="C139" s="123" t="s">
        <v>152</v>
      </c>
      <c r="D139" s="123" t="s">
        <v>113</v>
      </c>
      <c r="E139" s="124" t="s">
        <v>5388</v>
      </c>
      <c r="F139" s="125" t="s">
        <v>5389</v>
      </c>
      <c r="G139" s="126" t="s">
        <v>1319</v>
      </c>
      <c r="H139" s="127">
        <v>200</v>
      </c>
      <c r="I139" s="128">
        <v>104</v>
      </c>
      <c r="J139" s="128">
        <f t="shared" si="0"/>
        <v>20800</v>
      </c>
      <c r="K139" s="125" t="s">
        <v>5362</v>
      </c>
      <c r="L139" s="25"/>
      <c r="M139" s="129" t="s">
        <v>1</v>
      </c>
      <c r="N139" s="130" t="s">
        <v>34</v>
      </c>
      <c r="O139" s="131">
        <v>4.8000000000000001E-2</v>
      </c>
      <c r="P139" s="131">
        <f t="shared" si="1"/>
        <v>9.6</v>
      </c>
      <c r="Q139" s="131">
        <v>0</v>
      </c>
      <c r="R139" s="131">
        <f t="shared" si="2"/>
        <v>0</v>
      </c>
      <c r="S139" s="131">
        <v>0</v>
      </c>
      <c r="T139" s="132">
        <f t="shared" si="3"/>
        <v>0</v>
      </c>
      <c r="AR139" s="133" t="s">
        <v>111</v>
      </c>
      <c r="AT139" s="133" t="s">
        <v>113</v>
      </c>
      <c r="AU139" s="133" t="s">
        <v>78</v>
      </c>
      <c r="AY139" s="13" t="s">
        <v>112</v>
      </c>
      <c r="BE139" s="134">
        <f t="shared" si="4"/>
        <v>20800</v>
      </c>
      <c r="BF139" s="134">
        <f t="shared" si="5"/>
        <v>0</v>
      </c>
      <c r="BG139" s="134">
        <f t="shared" si="6"/>
        <v>0</v>
      </c>
      <c r="BH139" s="134">
        <f t="shared" si="7"/>
        <v>0</v>
      </c>
      <c r="BI139" s="134">
        <f t="shared" si="8"/>
        <v>0</v>
      </c>
      <c r="BJ139" s="13" t="s">
        <v>76</v>
      </c>
      <c r="BK139" s="134">
        <f t="shared" si="9"/>
        <v>20800</v>
      </c>
      <c r="BL139" s="13" t="s">
        <v>111</v>
      </c>
      <c r="BM139" s="133" t="s">
        <v>5390</v>
      </c>
    </row>
    <row r="140" spans="2:65" s="1" customFormat="1" ht="24.2" customHeight="1">
      <c r="B140" s="122"/>
      <c r="C140" s="123" t="s">
        <v>156</v>
      </c>
      <c r="D140" s="123" t="s">
        <v>113</v>
      </c>
      <c r="E140" s="124" t="s">
        <v>5391</v>
      </c>
      <c r="F140" s="125" t="s">
        <v>5392</v>
      </c>
      <c r="G140" s="126" t="s">
        <v>1319</v>
      </c>
      <c r="H140" s="127">
        <v>200</v>
      </c>
      <c r="I140" s="128">
        <v>162</v>
      </c>
      <c r="J140" s="128">
        <f t="shared" si="0"/>
        <v>32400</v>
      </c>
      <c r="K140" s="125" t="s">
        <v>5362</v>
      </c>
      <c r="L140" s="25"/>
      <c r="M140" s="129" t="s">
        <v>1</v>
      </c>
      <c r="N140" s="130" t="s">
        <v>34</v>
      </c>
      <c r="O140" s="131">
        <v>0.19700000000000001</v>
      </c>
      <c r="P140" s="131">
        <f t="shared" si="1"/>
        <v>39.4</v>
      </c>
      <c r="Q140" s="131">
        <v>0</v>
      </c>
      <c r="R140" s="131">
        <f t="shared" si="2"/>
        <v>0</v>
      </c>
      <c r="S140" s="131">
        <v>0</v>
      </c>
      <c r="T140" s="132">
        <f t="shared" si="3"/>
        <v>0</v>
      </c>
      <c r="AR140" s="133" t="s">
        <v>111</v>
      </c>
      <c r="AT140" s="133" t="s">
        <v>113</v>
      </c>
      <c r="AU140" s="133" t="s">
        <v>78</v>
      </c>
      <c r="AY140" s="13" t="s">
        <v>112</v>
      </c>
      <c r="BE140" s="134">
        <f t="shared" si="4"/>
        <v>32400</v>
      </c>
      <c r="BF140" s="134">
        <f t="shared" si="5"/>
        <v>0</v>
      </c>
      <c r="BG140" s="134">
        <f t="shared" si="6"/>
        <v>0</v>
      </c>
      <c r="BH140" s="134">
        <f t="shared" si="7"/>
        <v>0</v>
      </c>
      <c r="BI140" s="134">
        <f t="shared" si="8"/>
        <v>0</v>
      </c>
      <c r="BJ140" s="13" t="s">
        <v>76</v>
      </c>
      <c r="BK140" s="134">
        <f t="shared" si="9"/>
        <v>32400</v>
      </c>
      <c r="BL140" s="13" t="s">
        <v>111</v>
      </c>
      <c r="BM140" s="133" t="s">
        <v>5393</v>
      </c>
    </row>
    <row r="141" spans="2:65" s="1" customFormat="1" ht="24.2" customHeight="1">
      <c r="B141" s="122"/>
      <c r="C141" s="123" t="s">
        <v>160</v>
      </c>
      <c r="D141" s="123" t="s">
        <v>113</v>
      </c>
      <c r="E141" s="124" t="s">
        <v>5394</v>
      </c>
      <c r="F141" s="125" t="s">
        <v>5395</v>
      </c>
      <c r="G141" s="126" t="s">
        <v>1319</v>
      </c>
      <c r="H141" s="127">
        <v>200</v>
      </c>
      <c r="I141" s="128">
        <v>105</v>
      </c>
      <c r="J141" s="128">
        <f t="shared" si="0"/>
        <v>21000</v>
      </c>
      <c r="K141" s="125" t="s">
        <v>5362</v>
      </c>
      <c r="L141" s="25"/>
      <c r="M141" s="129" t="s">
        <v>1</v>
      </c>
      <c r="N141" s="130" t="s">
        <v>34</v>
      </c>
      <c r="O141" s="131">
        <v>0.128</v>
      </c>
      <c r="P141" s="131">
        <f t="shared" si="1"/>
        <v>25.6</v>
      </c>
      <c r="Q141" s="131">
        <v>0</v>
      </c>
      <c r="R141" s="131">
        <f t="shared" si="2"/>
        <v>0</v>
      </c>
      <c r="S141" s="131">
        <v>0</v>
      </c>
      <c r="T141" s="132">
        <f t="shared" si="3"/>
        <v>0</v>
      </c>
      <c r="AR141" s="133" t="s">
        <v>111</v>
      </c>
      <c r="AT141" s="133" t="s">
        <v>113</v>
      </c>
      <c r="AU141" s="133" t="s">
        <v>78</v>
      </c>
      <c r="AY141" s="13" t="s">
        <v>112</v>
      </c>
      <c r="BE141" s="134">
        <f t="shared" si="4"/>
        <v>21000</v>
      </c>
      <c r="BF141" s="134">
        <f t="shared" si="5"/>
        <v>0</v>
      </c>
      <c r="BG141" s="134">
        <f t="shared" si="6"/>
        <v>0</v>
      </c>
      <c r="BH141" s="134">
        <f t="shared" si="7"/>
        <v>0</v>
      </c>
      <c r="BI141" s="134">
        <f t="shared" si="8"/>
        <v>0</v>
      </c>
      <c r="BJ141" s="13" t="s">
        <v>76</v>
      </c>
      <c r="BK141" s="134">
        <f t="shared" si="9"/>
        <v>21000</v>
      </c>
      <c r="BL141" s="13" t="s">
        <v>111</v>
      </c>
      <c r="BM141" s="133" t="s">
        <v>5396</v>
      </c>
    </row>
    <row r="142" spans="2:65" s="1" customFormat="1" ht="16.5" customHeight="1">
      <c r="B142" s="122"/>
      <c r="C142" s="123" t="s">
        <v>164</v>
      </c>
      <c r="D142" s="123" t="s">
        <v>113</v>
      </c>
      <c r="E142" s="124" t="s">
        <v>5397</v>
      </c>
      <c r="F142" s="125" t="s">
        <v>5398</v>
      </c>
      <c r="G142" s="126" t="s">
        <v>1319</v>
      </c>
      <c r="H142" s="127">
        <v>200</v>
      </c>
      <c r="I142" s="128">
        <v>20.8</v>
      </c>
      <c r="J142" s="128">
        <f t="shared" si="0"/>
        <v>4160</v>
      </c>
      <c r="K142" s="125" t="s">
        <v>5362</v>
      </c>
      <c r="L142" s="25"/>
      <c r="M142" s="129" t="s">
        <v>1</v>
      </c>
      <c r="N142" s="130" t="s">
        <v>34</v>
      </c>
      <c r="O142" s="131">
        <v>8.9999999999999993E-3</v>
      </c>
      <c r="P142" s="131">
        <f t="shared" si="1"/>
        <v>1.7999999999999998</v>
      </c>
      <c r="Q142" s="131">
        <v>0</v>
      </c>
      <c r="R142" s="131">
        <f t="shared" si="2"/>
        <v>0</v>
      </c>
      <c r="S142" s="131">
        <v>0</v>
      </c>
      <c r="T142" s="132">
        <f t="shared" si="3"/>
        <v>0</v>
      </c>
      <c r="AR142" s="133" t="s">
        <v>111</v>
      </c>
      <c r="AT142" s="133" t="s">
        <v>113</v>
      </c>
      <c r="AU142" s="133" t="s">
        <v>78</v>
      </c>
      <c r="AY142" s="13" t="s">
        <v>112</v>
      </c>
      <c r="BE142" s="134">
        <f t="shared" si="4"/>
        <v>4160</v>
      </c>
      <c r="BF142" s="134">
        <f t="shared" si="5"/>
        <v>0</v>
      </c>
      <c r="BG142" s="134">
        <f t="shared" si="6"/>
        <v>0</v>
      </c>
      <c r="BH142" s="134">
        <f t="shared" si="7"/>
        <v>0</v>
      </c>
      <c r="BI142" s="134">
        <f t="shared" si="8"/>
        <v>0</v>
      </c>
      <c r="BJ142" s="13" t="s">
        <v>76</v>
      </c>
      <c r="BK142" s="134">
        <f t="shared" si="9"/>
        <v>4160</v>
      </c>
      <c r="BL142" s="13" t="s">
        <v>111</v>
      </c>
      <c r="BM142" s="133" t="s">
        <v>5399</v>
      </c>
    </row>
    <row r="143" spans="2:65" s="1" customFormat="1" ht="24.2" customHeight="1">
      <c r="B143" s="122"/>
      <c r="C143" s="123" t="s">
        <v>168</v>
      </c>
      <c r="D143" s="123" t="s">
        <v>113</v>
      </c>
      <c r="E143" s="124" t="s">
        <v>5400</v>
      </c>
      <c r="F143" s="125" t="s">
        <v>5401</v>
      </c>
      <c r="G143" s="126" t="s">
        <v>2398</v>
      </c>
      <c r="H143" s="127">
        <v>50</v>
      </c>
      <c r="I143" s="128">
        <v>1550</v>
      </c>
      <c r="J143" s="128">
        <f t="shared" si="0"/>
        <v>77500</v>
      </c>
      <c r="K143" s="125" t="s">
        <v>5362</v>
      </c>
      <c r="L143" s="25"/>
      <c r="M143" s="129" t="s">
        <v>1</v>
      </c>
      <c r="N143" s="130" t="s">
        <v>34</v>
      </c>
      <c r="O143" s="131">
        <v>0</v>
      </c>
      <c r="P143" s="131">
        <f t="shared" si="1"/>
        <v>0</v>
      </c>
      <c r="Q143" s="131">
        <v>0</v>
      </c>
      <c r="R143" s="131">
        <f t="shared" si="2"/>
        <v>0</v>
      </c>
      <c r="S143" s="131">
        <v>0</v>
      </c>
      <c r="T143" s="132">
        <f t="shared" si="3"/>
        <v>0</v>
      </c>
      <c r="AR143" s="133" t="s">
        <v>111</v>
      </c>
      <c r="AT143" s="133" t="s">
        <v>113</v>
      </c>
      <c r="AU143" s="133" t="s">
        <v>78</v>
      </c>
      <c r="AY143" s="13" t="s">
        <v>112</v>
      </c>
      <c r="BE143" s="134">
        <f t="shared" si="4"/>
        <v>77500</v>
      </c>
      <c r="BF143" s="134">
        <f t="shared" si="5"/>
        <v>0</v>
      </c>
      <c r="BG143" s="134">
        <f t="shared" si="6"/>
        <v>0</v>
      </c>
      <c r="BH143" s="134">
        <f t="shared" si="7"/>
        <v>0</v>
      </c>
      <c r="BI143" s="134">
        <f t="shared" si="8"/>
        <v>0</v>
      </c>
      <c r="BJ143" s="13" t="s">
        <v>76</v>
      </c>
      <c r="BK143" s="134">
        <f t="shared" si="9"/>
        <v>77500</v>
      </c>
      <c r="BL143" s="13" t="s">
        <v>111</v>
      </c>
      <c r="BM143" s="133" t="s">
        <v>5402</v>
      </c>
    </row>
    <row r="144" spans="2:65" s="1" customFormat="1" ht="33" customHeight="1">
      <c r="B144" s="122"/>
      <c r="C144" s="123" t="s">
        <v>8</v>
      </c>
      <c r="D144" s="123" t="s">
        <v>113</v>
      </c>
      <c r="E144" s="124" t="s">
        <v>5403</v>
      </c>
      <c r="F144" s="125" t="s">
        <v>5404</v>
      </c>
      <c r="G144" s="126" t="s">
        <v>1319</v>
      </c>
      <c r="H144" s="127">
        <v>2</v>
      </c>
      <c r="I144" s="128">
        <v>902</v>
      </c>
      <c r="J144" s="128">
        <f t="shared" si="0"/>
        <v>1804</v>
      </c>
      <c r="K144" s="125" t="s">
        <v>5362</v>
      </c>
      <c r="L144" s="25"/>
      <c r="M144" s="129" t="s">
        <v>1</v>
      </c>
      <c r="N144" s="130" t="s">
        <v>34</v>
      </c>
      <c r="O144" s="131">
        <v>2.6909999999999998</v>
      </c>
      <c r="P144" s="131">
        <f t="shared" si="1"/>
        <v>5.3819999999999997</v>
      </c>
      <c r="Q144" s="131">
        <v>0</v>
      </c>
      <c r="R144" s="131">
        <f t="shared" si="2"/>
        <v>0</v>
      </c>
      <c r="S144" s="131">
        <v>0</v>
      </c>
      <c r="T144" s="132">
        <f t="shared" si="3"/>
        <v>0</v>
      </c>
      <c r="AR144" s="133" t="s">
        <v>111</v>
      </c>
      <c r="AT144" s="133" t="s">
        <v>113</v>
      </c>
      <c r="AU144" s="133" t="s">
        <v>78</v>
      </c>
      <c r="AY144" s="13" t="s">
        <v>112</v>
      </c>
      <c r="BE144" s="134">
        <f t="shared" si="4"/>
        <v>1804</v>
      </c>
      <c r="BF144" s="134">
        <f t="shared" si="5"/>
        <v>0</v>
      </c>
      <c r="BG144" s="134">
        <f t="shared" si="6"/>
        <v>0</v>
      </c>
      <c r="BH144" s="134">
        <f t="shared" si="7"/>
        <v>0</v>
      </c>
      <c r="BI144" s="134">
        <f t="shared" si="8"/>
        <v>0</v>
      </c>
      <c r="BJ144" s="13" t="s">
        <v>76</v>
      </c>
      <c r="BK144" s="134">
        <f t="shared" si="9"/>
        <v>1804</v>
      </c>
      <c r="BL144" s="13" t="s">
        <v>111</v>
      </c>
      <c r="BM144" s="133" t="s">
        <v>5405</v>
      </c>
    </row>
    <row r="145" spans="2:65" s="1" customFormat="1" ht="33" customHeight="1">
      <c r="B145" s="122"/>
      <c r="C145" s="123" t="s">
        <v>175</v>
      </c>
      <c r="D145" s="123" t="s">
        <v>113</v>
      </c>
      <c r="E145" s="124" t="s">
        <v>5406</v>
      </c>
      <c r="F145" s="125" t="s">
        <v>5407</v>
      </c>
      <c r="G145" s="126" t="s">
        <v>1319</v>
      </c>
      <c r="H145" s="127">
        <v>2</v>
      </c>
      <c r="I145" s="128">
        <v>483</v>
      </c>
      <c r="J145" s="128">
        <f t="shared" si="0"/>
        <v>966</v>
      </c>
      <c r="K145" s="125" t="s">
        <v>5362</v>
      </c>
      <c r="L145" s="25"/>
      <c r="M145" s="129" t="s">
        <v>1</v>
      </c>
      <c r="N145" s="130" t="s">
        <v>34</v>
      </c>
      <c r="O145" s="131">
        <v>0.94299999999999995</v>
      </c>
      <c r="P145" s="131">
        <f t="shared" si="1"/>
        <v>1.8859999999999999</v>
      </c>
      <c r="Q145" s="131">
        <v>0</v>
      </c>
      <c r="R145" s="131">
        <f t="shared" si="2"/>
        <v>0</v>
      </c>
      <c r="S145" s="131">
        <v>0</v>
      </c>
      <c r="T145" s="132">
        <f t="shared" si="3"/>
        <v>0</v>
      </c>
      <c r="AR145" s="133" t="s">
        <v>111</v>
      </c>
      <c r="AT145" s="133" t="s">
        <v>113</v>
      </c>
      <c r="AU145" s="133" t="s">
        <v>78</v>
      </c>
      <c r="AY145" s="13" t="s">
        <v>112</v>
      </c>
      <c r="BE145" s="134">
        <f t="shared" si="4"/>
        <v>966</v>
      </c>
      <c r="BF145" s="134">
        <f t="shared" si="5"/>
        <v>0</v>
      </c>
      <c r="BG145" s="134">
        <f t="shared" si="6"/>
        <v>0</v>
      </c>
      <c r="BH145" s="134">
        <f t="shared" si="7"/>
        <v>0</v>
      </c>
      <c r="BI145" s="134">
        <f t="shared" si="8"/>
        <v>0</v>
      </c>
      <c r="BJ145" s="13" t="s">
        <v>76</v>
      </c>
      <c r="BK145" s="134">
        <f t="shared" si="9"/>
        <v>966</v>
      </c>
      <c r="BL145" s="13" t="s">
        <v>111</v>
      </c>
      <c r="BM145" s="133" t="s">
        <v>5408</v>
      </c>
    </row>
    <row r="146" spans="2:65" s="1" customFormat="1" ht="24.2" customHeight="1">
      <c r="B146" s="122"/>
      <c r="C146" s="123" t="s">
        <v>179</v>
      </c>
      <c r="D146" s="123" t="s">
        <v>113</v>
      </c>
      <c r="E146" s="124" t="s">
        <v>5409</v>
      </c>
      <c r="F146" s="125" t="s">
        <v>5410</v>
      </c>
      <c r="G146" s="126" t="s">
        <v>146</v>
      </c>
      <c r="H146" s="127">
        <v>250</v>
      </c>
      <c r="I146" s="128">
        <v>52.4</v>
      </c>
      <c r="J146" s="128">
        <f t="shared" si="0"/>
        <v>13100</v>
      </c>
      <c r="K146" s="125" t="s">
        <v>5362</v>
      </c>
      <c r="L146" s="25"/>
      <c r="M146" s="129" t="s">
        <v>1</v>
      </c>
      <c r="N146" s="130" t="s">
        <v>34</v>
      </c>
      <c r="O146" s="131">
        <v>0.14899999999999999</v>
      </c>
      <c r="P146" s="131">
        <f t="shared" si="1"/>
        <v>37.25</v>
      </c>
      <c r="Q146" s="131">
        <v>0</v>
      </c>
      <c r="R146" s="131">
        <f t="shared" si="2"/>
        <v>0</v>
      </c>
      <c r="S146" s="131">
        <v>0</v>
      </c>
      <c r="T146" s="132">
        <f t="shared" si="3"/>
        <v>0</v>
      </c>
      <c r="AR146" s="133" t="s">
        <v>111</v>
      </c>
      <c r="AT146" s="133" t="s">
        <v>113</v>
      </c>
      <c r="AU146" s="133" t="s">
        <v>78</v>
      </c>
      <c r="AY146" s="13" t="s">
        <v>112</v>
      </c>
      <c r="BE146" s="134">
        <f t="shared" si="4"/>
        <v>13100</v>
      </c>
      <c r="BF146" s="134">
        <f t="shared" si="5"/>
        <v>0</v>
      </c>
      <c r="BG146" s="134">
        <f t="shared" si="6"/>
        <v>0</v>
      </c>
      <c r="BH146" s="134">
        <f t="shared" si="7"/>
        <v>0</v>
      </c>
      <c r="BI146" s="134">
        <f t="shared" si="8"/>
        <v>0</v>
      </c>
      <c r="BJ146" s="13" t="s">
        <v>76</v>
      </c>
      <c r="BK146" s="134">
        <f t="shared" si="9"/>
        <v>13100</v>
      </c>
      <c r="BL146" s="13" t="s">
        <v>111</v>
      </c>
      <c r="BM146" s="133" t="s">
        <v>5411</v>
      </c>
    </row>
    <row r="147" spans="2:65" s="1" customFormat="1" ht="24.2" customHeight="1">
      <c r="B147" s="122"/>
      <c r="C147" s="123" t="s">
        <v>183</v>
      </c>
      <c r="D147" s="123" t="s">
        <v>113</v>
      </c>
      <c r="E147" s="124" t="s">
        <v>5412</v>
      </c>
      <c r="F147" s="125" t="s">
        <v>5413</v>
      </c>
      <c r="G147" s="126" t="s">
        <v>146</v>
      </c>
      <c r="H147" s="127">
        <v>250</v>
      </c>
      <c r="I147" s="128">
        <v>24.8</v>
      </c>
      <c r="J147" s="128">
        <f t="shared" si="0"/>
        <v>6200</v>
      </c>
      <c r="K147" s="125" t="s">
        <v>5362</v>
      </c>
      <c r="L147" s="25"/>
      <c r="M147" s="129" t="s">
        <v>1</v>
      </c>
      <c r="N147" s="130" t="s">
        <v>34</v>
      </c>
      <c r="O147" s="131">
        <v>2.5000000000000001E-2</v>
      </c>
      <c r="P147" s="131">
        <f t="shared" si="1"/>
        <v>6.25</v>
      </c>
      <c r="Q147" s="131">
        <v>0</v>
      </c>
      <c r="R147" s="131">
        <f t="shared" si="2"/>
        <v>0</v>
      </c>
      <c r="S147" s="131">
        <v>0</v>
      </c>
      <c r="T147" s="132">
        <f t="shared" si="3"/>
        <v>0</v>
      </c>
      <c r="AR147" s="133" t="s">
        <v>111</v>
      </c>
      <c r="AT147" s="133" t="s">
        <v>113</v>
      </c>
      <c r="AU147" s="133" t="s">
        <v>78</v>
      </c>
      <c r="AY147" s="13" t="s">
        <v>112</v>
      </c>
      <c r="BE147" s="134">
        <f t="shared" si="4"/>
        <v>6200</v>
      </c>
      <c r="BF147" s="134">
        <f t="shared" si="5"/>
        <v>0</v>
      </c>
      <c r="BG147" s="134">
        <f t="shared" si="6"/>
        <v>0</v>
      </c>
      <c r="BH147" s="134">
        <f t="shared" si="7"/>
        <v>0</v>
      </c>
      <c r="BI147" s="134">
        <f t="shared" si="8"/>
        <v>0</v>
      </c>
      <c r="BJ147" s="13" t="s">
        <v>76</v>
      </c>
      <c r="BK147" s="134">
        <f t="shared" si="9"/>
        <v>6200</v>
      </c>
      <c r="BL147" s="13" t="s">
        <v>111</v>
      </c>
      <c r="BM147" s="133" t="s">
        <v>5414</v>
      </c>
    </row>
    <row r="148" spans="2:65" s="10" customFormat="1" ht="22.9" customHeight="1">
      <c r="B148" s="113"/>
      <c r="D148" s="114" t="s">
        <v>68</v>
      </c>
      <c r="E148" s="155" t="s">
        <v>148</v>
      </c>
      <c r="F148" s="155" t="s">
        <v>5415</v>
      </c>
      <c r="J148" s="156">
        <f>BK148</f>
        <v>1083000</v>
      </c>
      <c r="L148" s="113"/>
      <c r="M148" s="117"/>
      <c r="P148" s="118">
        <f>SUM(P149:P150)</f>
        <v>1742.2000000000003</v>
      </c>
      <c r="R148" s="118">
        <f>SUM(R149:R150)</f>
        <v>0</v>
      </c>
      <c r="T148" s="119">
        <f>SUM(T149:T150)</f>
        <v>440</v>
      </c>
      <c r="W148" s="1"/>
      <c r="AR148" s="114" t="s">
        <v>76</v>
      </c>
      <c r="AT148" s="120" t="s">
        <v>68</v>
      </c>
      <c r="AU148" s="120" t="s">
        <v>76</v>
      </c>
      <c r="AY148" s="114" t="s">
        <v>112</v>
      </c>
      <c r="BK148" s="121">
        <f>SUM(BK149:BK150)</f>
        <v>1083000</v>
      </c>
    </row>
    <row r="149" spans="2:65" s="1" customFormat="1" ht="16.5" customHeight="1">
      <c r="B149" s="122"/>
      <c r="C149" s="123" t="s">
        <v>187</v>
      </c>
      <c r="D149" s="123" t="s">
        <v>113</v>
      </c>
      <c r="E149" s="124" t="s">
        <v>5416</v>
      </c>
      <c r="F149" s="125" t="s">
        <v>5417</v>
      </c>
      <c r="G149" s="126" t="s">
        <v>1319</v>
      </c>
      <c r="H149" s="127">
        <v>100</v>
      </c>
      <c r="I149" s="128">
        <v>4000</v>
      </c>
      <c r="J149" s="128">
        <f>ROUND(I149*H149,2)</f>
        <v>400000</v>
      </c>
      <c r="K149" s="125" t="s">
        <v>5362</v>
      </c>
      <c r="L149" s="25"/>
      <c r="M149" s="129" t="s">
        <v>1</v>
      </c>
      <c r="N149" s="130" t="s">
        <v>34</v>
      </c>
      <c r="O149" s="131">
        <v>6.4359999999999999</v>
      </c>
      <c r="P149" s="131">
        <f>O149*H149</f>
        <v>643.6</v>
      </c>
      <c r="Q149" s="131">
        <v>0</v>
      </c>
      <c r="R149" s="131">
        <f>Q149*H149</f>
        <v>0</v>
      </c>
      <c r="S149" s="131">
        <v>2</v>
      </c>
      <c r="T149" s="132">
        <f>S149*H149</f>
        <v>200</v>
      </c>
      <c r="AR149" s="133" t="s">
        <v>111</v>
      </c>
      <c r="AT149" s="133" t="s">
        <v>113</v>
      </c>
      <c r="AU149" s="133" t="s">
        <v>78</v>
      </c>
      <c r="AY149" s="13" t="s">
        <v>112</v>
      </c>
      <c r="BE149" s="134">
        <f>IF(N149="základní",J149,0)</f>
        <v>400000</v>
      </c>
      <c r="BF149" s="134">
        <f>IF(N149="snížená",J149,0)</f>
        <v>0</v>
      </c>
      <c r="BG149" s="134">
        <f>IF(N149="zákl. přenesená",J149,0)</f>
        <v>0</v>
      </c>
      <c r="BH149" s="134">
        <f>IF(N149="sníž. přenesená",J149,0)</f>
        <v>0</v>
      </c>
      <c r="BI149" s="134">
        <f>IF(N149="nulová",J149,0)</f>
        <v>0</v>
      </c>
      <c r="BJ149" s="13" t="s">
        <v>76</v>
      </c>
      <c r="BK149" s="134">
        <f>ROUND(I149*H149,2)</f>
        <v>400000</v>
      </c>
      <c r="BL149" s="13" t="s">
        <v>111</v>
      </c>
      <c r="BM149" s="133" t="s">
        <v>5418</v>
      </c>
    </row>
    <row r="150" spans="2:65" s="1" customFormat="1" ht="16.5" customHeight="1">
      <c r="B150" s="122"/>
      <c r="C150" s="123" t="s">
        <v>191</v>
      </c>
      <c r="D150" s="123" t="s">
        <v>113</v>
      </c>
      <c r="E150" s="124" t="s">
        <v>5419</v>
      </c>
      <c r="F150" s="125" t="s">
        <v>5420</v>
      </c>
      <c r="G150" s="126" t="s">
        <v>1319</v>
      </c>
      <c r="H150" s="127">
        <v>100</v>
      </c>
      <c r="I150" s="128">
        <v>6830</v>
      </c>
      <c r="J150" s="128">
        <f>ROUND(I150*H150,2)</f>
        <v>683000</v>
      </c>
      <c r="K150" s="125" t="s">
        <v>5362</v>
      </c>
      <c r="L150" s="25"/>
      <c r="M150" s="129" t="s">
        <v>1</v>
      </c>
      <c r="N150" s="130" t="s">
        <v>34</v>
      </c>
      <c r="O150" s="131">
        <v>10.986000000000001</v>
      </c>
      <c r="P150" s="131">
        <f>O150*H150</f>
        <v>1098.6000000000001</v>
      </c>
      <c r="Q150" s="131">
        <v>0</v>
      </c>
      <c r="R150" s="131">
        <f>Q150*H150</f>
        <v>0</v>
      </c>
      <c r="S150" s="131">
        <v>2.4</v>
      </c>
      <c r="T150" s="132">
        <f>S150*H150</f>
        <v>240</v>
      </c>
      <c r="AR150" s="133" t="s">
        <v>111</v>
      </c>
      <c r="AT150" s="133" t="s">
        <v>113</v>
      </c>
      <c r="AU150" s="133" t="s">
        <v>78</v>
      </c>
      <c r="AY150" s="13" t="s">
        <v>112</v>
      </c>
      <c r="BE150" s="134">
        <f>IF(N150="základní",J150,0)</f>
        <v>683000</v>
      </c>
      <c r="BF150" s="134">
        <f>IF(N150="snížená",J150,0)</f>
        <v>0</v>
      </c>
      <c r="BG150" s="134">
        <f>IF(N150="zákl. přenesená",J150,0)</f>
        <v>0</v>
      </c>
      <c r="BH150" s="134">
        <f>IF(N150="sníž. přenesená",J150,0)</f>
        <v>0</v>
      </c>
      <c r="BI150" s="134">
        <f>IF(N150="nulová",J150,0)</f>
        <v>0</v>
      </c>
      <c r="BJ150" s="13" t="s">
        <v>76</v>
      </c>
      <c r="BK150" s="134">
        <f>ROUND(I150*H150,2)</f>
        <v>683000</v>
      </c>
      <c r="BL150" s="13" t="s">
        <v>111</v>
      </c>
      <c r="BM150" s="133" t="s">
        <v>5421</v>
      </c>
    </row>
    <row r="151" spans="2:65" s="10" customFormat="1" ht="22.9" customHeight="1">
      <c r="B151" s="113"/>
      <c r="D151" s="114" t="s">
        <v>68</v>
      </c>
      <c r="E151" s="155" t="s">
        <v>4045</v>
      </c>
      <c r="F151" s="155" t="s">
        <v>5422</v>
      </c>
      <c r="J151" s="156">
        <f>BK151</f>
        <v>471670</v>
      </c>
      <c r="L151" s="113"/>
      <c r="M151" s="117"/>
      <c r="P151" s="118">
        <f>SUM(P152:P160)</f>
        <v>35.800000000000004</v>
      </c>
      <c r="R151" s="118">
        <f>SUM(R152:R160)</f>
        <v>0</v>
      </c>
      <c r="T151" s="119">
        <f>SUM(T152:T160)</f>
        <v>0</v>
      </c>
      <c r="W151" s="1"/>
      <c r="AR151" s="114" t="s">
        <v>76</v>
      </c>
      <c r="AT151" s="120" t="s">
        <v>68</v>
      </c>
      <c r="AU151" s="120" t="s">
        <v>76</v>
      </c>
      <c r="AY151" s="114" t="s">
        <v>112</v>
      </c>
      <c r="BK151" s="121">
        <f>SUM(BK152:BK160)</f>
        <v>471670</v>
      </c>
    </row>
    <row r="152" spans="2:65" s="1" customFormat="1" ht="16.5" customHeight="1">
      <c r="B152" s="122"/>
      <c r="C152" s="123" t="s">
        <v>7</v>
      </c>
      <c r="D152" s="123" t="s">
        <v>113</v>
      </c>
      <c r="E152" s="124" t="s">
        <v>5423</v>
      </c>
      <c r="F152" s="125" t="s">
        <v>5424</v>
      </c>
      <c r="G152" s="126" t="s">
        <v>2398</v>
      </c>
      <c r="H152" s="127">
        <v>100</v>
      </c>
      <c r="I152" s="128">
        <v>120</v>
      </c>
      <c r="J152" s="128">
        <f t="shared" ref="J152:J160" si="10">ROUND(I152*H152,2)</f>
        <v>12000</v>
      </c>
      <c r="K152" s="125" t="s">
        <v>5362</v>
      </c>
      <c r="L152" s="25"/>
      <c r="M152" s="129" t="s">
        <v>1</v>
      </c>
      <c r="N152" s="130" t="s">
        <v>34</v>
      </c>
      <c r="O152" s="131">
        <v>0.13600000000000001</v>
      </c>
      <c r="P152" s="131">
        <f t="shared" ref="P152:P160" si="11">O152*H152</f>
        <v>13.600000000000001</v>
      </c>
      <c r="Q152" s="131">
        <v>0</v>
      </c>
      <c r="R152" s="131">
        <f t="shared" ref="R152:R160" si="12">Q152*H152</f>
        <v>0</v>
      </c>
      <c r="S152" s="131">
        <v>0</v>
      </c>
      <c r="T152" s="132">
        <f t="shared" ref="T152:T160" si="13">S152*H152</f>
        <v>0</v>
      </c>
      <c r="AR152" s="133" t="s">
        <v>111</v>
      </c>
      <c r="AT152" s="133" t="s">
        <v>113</v>
      </c>
      <c r="AU152" s="133" t="s">
        <v>78</v>
      </c>
      <c r="AY152" s="13" t="s">
        <v>112</v>
      </c>
      <c r="BE152" s="134">
        <f t="shared" ref="BE152:BE160" si="14">IF(N152="základní",J152,0)</f>
        <v>12000</v>
      </c>
      <c r="BF152" s="134">
        <f t="shared" ref="BF152:BF160" si="15">IF(N152="snížená",J152,0)</f>
        <v>0</v>
      </c>
      <c r="BG152" s="134">
        <f t="shared" ref="BG152:BG160" si="16">IF(N152="zákl. přenesená",J152,0)</f>
        <v>0</v>
      </c>
      <c r="BH152" s="134">
        <f t="shared" ref="BH152:BH160" si="17">IF(N152="sníž. přenesená",J152,0)</f>
        <v>0</v>
      </c>
      <c r="BI152" s="134">
        <f t="shared" ref="BI152:BI160" si="18">IF(N152="nulová",J152,0)</f>
        <v>0</v>
      </c>
      <c r="BJ152" s="13" t="s">
        <v>76</v>
      </c>
      <c r="BK152" s="134">
        <f t="shared" ref="BK152:BK160" si="19">ROUND(I152*H152,2)</f>
        <v>12000</v>
      </c>
      <c r="BL152" s="13" t="s">
        <v>111</v>
      </c>
      <c r="BM152" s="133" t="s">
        <v>5425</v>
      </c>
    </row>
    <row r="153" spans="2:65" s="1" customFormat="1" ht="24.2" customHeight="1">
      <c r="B153" s="122"/>
      <c r="C153" s="123" t="s">
        <v>198</v>
      </c>
      <c r="D153" s="123" t="s">
        <v>113</v>
      </c>
      <c r="E153" s="124" t="s">
        <v>5426</v>
      </c>
      <c r="F153" s="125" t="s">
        <v>5427</v>
      </c>
      <c r="G153" s="126" t="s">
        <v>2398</v>
      </c>
      <c r="H153" s="127">
        <v>100</v>
      </c>
      <c r="I153" s="128">
        <v>167</v>
      </c>
      <c r="J153" s="128">
        <f t="shared" si="10"/>
        <v>16700</v>
      </c>
      <c r="K153" s="125" t="s">
        <v>5362</v>
      </c>
      <c r="L153" s="25"/>
      <c r="M153" s="129" t="s">
        <v>1</v>
      </c>
      <c r="N153" s="130" t="s">
        <v>34</v>
      </c>
      <c r="O153" s="131">
        <v>9.0999999999999998E-2</v>
      </c>
      <c r="P153" s="131">
        <f t="shared" si="11"/>
        <v>9.1</v>
      </c>
      <c r="Q153" s="131">
        <v>0</v>
      </c>
      <c r="R153" s="131">
        <f t="shared" si="12"/>
        <v>0</v>
      </c>
      <c r="S153" s="131">
        <v>0</v>
      </c>
      <c r="T153" s="132">
        <f t="shared" si="13"/>
        <v>0</v>
      </c>
      <c r="AR153" s="133" t="s">
        <v>111</v>
      </c>
      <c r="AT153" s="133" t="s">
        <v>113</v>
      </c>
      <c r="AU153" s="133" t="s">
        <v>78</v>
      </c>
      <c r="AY153" s="13" t="s">
        <v>112</v>
      </c>
      <c r="BE153" s="134">
        <f t="shared" si="14"/>
        <v>16700</v>
      </c>
      <c r="BF153" s="134">
        <f t="shared" si="15"/>
        <v>0</v>
      </c>
      <c r="BG153" s="134">
        <f t="shared" si="16"/>
        <v>0</v>
      </c>
      <c r="BH153" s="134">
        <f t="shared" si="17"/>
        <v>0</v>
      </c>
      <c r="BI153" s="134">
        <f t="shared" si="18"/>
        <v>0</v>
      </c>
      <c r="BJ153" s="13" t="s">
        <v>76</v>
      </c>
      <c r="BK153" s="134">
        <f t="shared" si="19"/>
        <v>16700</v>
      </c>
      <c r="BL153" s="13" t="s">
        <v>111</v>
      </c>
      <c r="BM153" s="133" t="s">
        <v>5428</v>
      </c>
    </row>
    <row r="154" spans="2:65" s="1" customFormat="1" ht="24.2" customHeight="1">
      <c r="B154" s="122"/>
      <c r="C154" s="123" t="s">
        <v>202</v>
      </c>
      <c r="D154" s="123" t="s">
        <v>113</v>
      </c>
      <c r="E154" s="124" t="s">
        <v>5429</v>
      </c>
      <c r="F154" s="125" t="s">
        <v>5430</v>
      </c>
      <c r="G154" s="126" t="s">
        <v>2398</v>
      </c>
      <c r="H154" s="127">
        <v>100</v>
      </c>
      <c r="I154" s="128">
        <v>288</v>
      </c>
      <c r="J154" s="128">
        <f t="shared" si="10"/>
        <v>28800</v>
      </c>
      <c r="K154" s="125" t="s">
        <v>5362</v>
      </c>
      <c r="L154" s="25"/>
      <c r="M154" s="129" t="s">
        <v>1</v>
      </c>
      <c r="N154" s="130" t="s">
        <v>34</v>
      </c>
      <c r="O154" s="131">
        <v>0.125</v>
      </c>
      <c r="P154" s="131">
        <f t="shared" si="11"/>
        <v>12.5</v>
      </c>
      <c r="Q154" s="131">
        <v>0</v>
      </c>
      <c r="R154" s="131">
        <f t="shared" si="12"/>
        <v>0</v>
      </c>
      <c r="S154" s="131">
        <v>0</v>
      </c>
      <c r="T154" s="132">
        <f t="shared" si="13"/>
        <v>0</v>
      </c>
      <c r="AR154" s="133" t="s">
        <v>111</v>
      </c>
      <c r="AT154" s="133" t="s">
        <v>113</v>
      </c>
      <c r="AU154" s="133" t="s">
        <v>78</v>
      </c>
      <c r="AY154" s="13" t="s">
        <v>112</v>
      </c>
      <c r="BE154" s="134">
        <f t="shared" si="14"/>
        <v>28800</v>
      </c>
      <c r="BF154" s="134">
        <f t="shared" si="15"/>
        <v>0</v>
      </c>
      <c r="BG154" s="134">
        <f t="shared" si="16"/>
        <v>0</v>
      </c>
      <c r="BH154" s="134">
        <f t="shared" si="17"/>
        <v>0</v>
      </c>
      <c r="BI154" s="134">
        <f t="shared" si="18"/>
        <v>0</v>
      </c>
      <c r="BJ154" s="13" t="s">
        <v>76</v>
      </c>
      <c r="BK154" s="134">
        <f t="shared" si="19"/>
        <v>28800</v>
      </c>
      <c r="BL154" s="13" t="s">
        <v>111</v>
      </c>
      <c r="BM154" s="133" t="s">
        <v>5431</v>
      </c>
    </row>
    <row r="155" spans="2:65" s="1" customFormat="1" ht="24.2" customHeight="1">
      <c r="B155" s="122"/>
      <c r="C155" s="123" t="s">
        <v>206</v>
      </c>
      <c r="D155" s="123" t="s">
        <v>113</v>
      </c>
      <c r="E155" s="124" t="s">
        <v>5432</v>
      </c>
      <c r="F155" s="125" t="s">
        <v>5433</v>
      </c>
      <c r="G155" s="126" t="s">
        <v>2398</v>
      </c>
      <c r="H155" s="127">
        <v>100</v>
      </c>
      <c r="I155" s="128">
        <v>12.5</v>
      </c>
      <c r="J155" s="128">
        <f t="shared" si="10"/>
        <v>1250</v>
      </c>
      <c r="K155" s="125" t="s">
        <v>5362</v>
      </c>
      <c r="L155" s="25"/>
      <c r="M155" s="129" t="s">
        <v>1</v>
      </c>
      <c r="N155" s="130" t="s">
        <v>34</v>
      </c>
      <c r="O155" s="131">
        <v>6.0000000000000001E-3</v>
      </c>
      <c r="P155" s="131">
        <f t="shared" si="11"/>
        <v>0.6</v>
      </c>
      <c r="Q155" s="131">
        <v>0</v>
      </c>
      <c r="R155" s="131">
        <f t="shared" si="12"/>
        <v>0</v>
      </c>
      <c r="S155" s="131">
        <v>0</v>
      </c>
      <c r="T155" s="132">
        <f t="shared" si="13"/>
        <v>0</v>
      </c>
      <c r="AR155" s="133" t="s">
        <v>111</v>
      </c>
      <c r="AT155" s="133" t="s">
        <v>113</v>
      </c>
      <c r="AU155" s="133" t="s">
        <v>78</v>
      </c>
      <c r="AY155" s="13" t="s">
        <v>112</v>
      </c>
      <c r="BE155" s="134">
        <f t="shared" si="14"/>
        <v>1250</v>
      </c>
      <c r="BF155" s="134">
        <f t="shared" si="15"/>
        <v>0</v>
      </c>
      <c r="BG155" s="134">
        <f t="shared" si="16"/>
        <v>0</v>
      </c>
      <c r="BH155" s="134">
        <f t="shared" si="17"/>
        <v>0</v>
      </c>
      <c r="BI155" s="134">
        <f t="shared" si="18"/>
        <v>0</v>
      </c>
      <c r="BJ155" s="13" t="s">
        <v>76</v>
      </c>
      <c r="BK155" s="134">
        <f t="shared" si="19"/>
        <v>1250</v>
      </c>
      <c r="BL155" s="13" t="s">
        <v>111</v>
      </c>
      <c r="BM155" s="133" t="s">
        <v>5434</v>
      </c>
    </row>
    <row r="156" spans="2:65" s="1" customFormat="1" ht="24.2" customHeight="1">
      <c r="B156" s="122"/>
      <c r="C156" s="123" t="s">
        <v>210</v>
      </c>
      <c r="D156" s="123" t="s">
        <v>113</v>
      </c>
      <c r="E156" s="124" t="s">
        <v>5435</v>
      </c>
      <c r="F156" s="125" t="s">
        <v>5401</v>
      </c>
      <c r="G156" s="126" t="s">
        <v>2398</v>
      </c>
      <c r="H156" s="127">
        <v>100</v>
      </c>
      <c r="I156" s="128">
        <v>1550</v>
      </c>
      <c r="J156" s="128">
        <f t="shared" si="10"/>
        <v>155000</v>
      </c>
      <c r="K156" s="125" t="s">
        <v>5362</v>
      </c>
      <c r="L156" s="25"/>
      <c r="M156" s="129" t="s">
        <v>1</v>
      </c>
      <c r="N156" s="130" t="s">
        <v>34</v>
      </c>
      <c r="O156" s="131">
        <v>0</v>
      </c>
      <c r="P156" s="131">
        <f t="shared" si="11"/>
        <v>0</v>
      </c>
      <c r="Q156" s="131">
        <v>0</v>
      </c>
      <c r="R156" s="131">
        <f t="shared" si="12"/>
        <v>0</v>
      </c>
      <c r="S156" s="131">
        <v>0</v>
      </c>
      <c r="T156" s="132">
        <f t="shared" si="13"/>
        <v>0</v>
      </c>
      <c r="AR156" s="133" t="s">
        <v>111</v>
      </c>
      <c r="AT156" s="133" t="s">
        <v>113</v>
      </c>
      <c r="AU156" s="133" t="s">
        <v>78</v>
      </c>
      <c r="AY156" s="13" t="s">
        <v>112</v>
      </c>
      <c r="BE156" s="134">
        <f t="shared" si="14"/>
        <v>155000</v>
      </c>
      <c r="BF156" s="134">
        <f t="shared" si="15"/>
        <v>0</v>
      </c>
      <c r="BG156" s="134">
        <f t="shared" si="16"/>
        <v>0</v>
      </c>
      <c r="BH156" s="134">
        <f t="shared" si="17"/>
        <v>0</v>
      </c>
      <c r="BI156" s="134">
        <f t="shared" si="18"/>
        <v>0</v>
      </c>
      <c r="BJ156" s="13" t="s">
        <v>76</v>
      </c>
      <c r="BK156" s="134">
        <f t="shared" si="19"/>
        <v>155000</v>
      </c>
      <c r="BL156" s="13" t="s">
        <v>111</v>
      </c>
      <c r="BM156" s="133" t="s">
        <v>5436</v>
      </c>
    </row>
    <row r="157" spans="2:65" s="1" customFormat="1" ht="33" customHeight="1">
      <c r="B157" s="122"/>
      <c r="C157" s="123" t="s">
        <v>214</v>
      </c>
      <c r="D157" s="123" t="s">
        <v>113</v>
      </c>
      <c r="E157" s="124" t="s">
        <v>5437</v>
      </c>
      <c r="F157" s="125" t="s">
        <v>5438</v>
      </c>
      <c r="G157" s="126" t="s">
        <v>2398</v>
      </c>
      <c r="H157" s="127">
        <v>100</v>
      </c>
      <c r="I157" s="128">
        <v>1800</v>
      </c>
      <c r="J157" s="128">
        <f t="shared" si="10"/>
        <v>180000</v>
      </c>
      <c r="K157" s="125" t="s">
        <v>5362</v>
      </c>
      <c r="L157" s="25"/>
      <c r="M157" s="129" t="s">
        <v>1</v>
      </c>
      <c r="N157" s="130" t="s">
        <v>34</v>
      </c>
      <c r="O157" s="131">
        <v>0</v>
      </c>
      <c r="P157" s="131">
        <f t="shared" si="11"/>
        <v>0</v>
      </c>
      <c r="Q157" s="131">
        <v>0</v>
      </c>
      <c r="R157" s="131">
        <f t="shared" si="12"/>
        <v>0</v>
      </c>
      <c r="S157" s="131">
        <v>0</v>
      </c>
      <c r="T157" s="132">
        <f t="shared" si="13"/>
        <v>0</v>
      </c>
      <c r="AR157" s="133" t="s">
        <v>111</v>
      </c>
      <c r="AT157" s="133" t="s">
        <v>113</v>
      </c>
      <c r="AU157" s="133" t="s">
        <v>78</v>
      </c>
      <c r="AY157" s="13" t="s">
        <v>112</v>
      </c>
      <c r="BE157" s="134">
        <f t="shared" si="14"/>
        <v>180000</v>
      </c>
      <c r="BF157" s="134">
        <f t="shared" si="15"/>
        <v>0</v>
      </c>
      <c r="BG157" s="134">
        <f t="shared" si="16"/>
        <v>0</v>
      </c>
      <c r="BH157" s="134">
        <f t="shared" si="17"/>
        <v>0</v>
      </c>
      <c r="BI157" s="134">
        <f t="shared" si="18"/>
        <v>0</v>
      </c>
      <c r="BJ157" s="13" t="s">
        <v>76</v>
      </c>
      <c r="BK157" s="134">
        <f t="shared" si="19"/>
        <v>180000</v>
      </c>
      <c r="BL157" s="13" t="s">
        <v>111</v>
      </c>
      <c r="BM157" s="133" t="s">
        <v>5439</v>
      </c>
    </row>
    <row r="158" spans="2:65" s="1" customFormat="1" ht="37.9" customHeight="1">
      <c r="B158" s="122"/>
      <c r="C158" s="123" t="s">
        <v>218</v>
      </c>
      <c r="D158" s="123" t="s">
        <v>113</v>
      </c>
      <c r="E158" s="124" t="s">
        <v>5440</v>
      </c>
      <c r="F158" s="125" t="s">
        <v>5441</v>
      </c>
      <c r="G158" s="126" t="s">
        <v>2398</v>
      </c>
      <c r="H158" s="127">
        <v>20</v>
      </c>
      <c r="I158" s="128">
        <v>3520</v>
      </c>
      <c r="J158" s="128">
        <f t="shared" si="10"/>
        <v>70400</v>
      </c>
      <c r="K158" s="125" t="s">
        <v>5362</v>
      </c>
      <c r="L158" s="25"/>
      <c r="M158" s="129" t="s">
        <v>1</v>
      </c>
      <c r="N158" s="130" t="s">
        <v>34</v>
      </c>
      <c r="O158" s="131">
        <v>0</v>
      </c>
      <c r="P158" s="131">
        <f t="shared" si="11"/>
        <v>0</v>
      </c>
      <c r="Q158" s="131">
        <v>0</v>
      </c>
      <c r="R158" s="131">
        <f t="shared" si="12"/>
        <v>0</v>
      </c>
      <c r="S158" s="131">
        <v>0</v>
      </c>
      <c r="T158" s="132">
        <f t="shared" si="13"/>
        <v>0</v>
      </c>
      <c r="AR158" s="133" t="s">
        <v>111</v>
      </c>
      <c r="AT158" s="133" t="s">
        <v>113</v>
      </c>
      <c r="AU158" s="133" t="s">
        <v>78</v>
      </c>
      <c r="AY158" s="13" t="s">
        <v>112</v>
      </c>
      <c r="BE158" s="134">
        <f t="shared" si="14"/>
        <v>70400</v>
      </c>
      <c r="BF158" s="134">
        <f t="shared" si="15"/>
        <v>0</v>
      </c>
      <c r="BG158" s="134">
        <f t="shared" si="16"/>
        <v>0</v>
      </c>
      <c r="BH158" s="134">
        <f t="shared" si="17"/>
        <v>0</v>
      </c>
      <c r="BI158" s="134">
        <f t="shared" si="18"/>
        <v>0</v>
      </c>
      <c r="BJ158" s="13" t="s">
        <v>76</v>
      </c>
      <c r="BK158" s="134">
        <f t="shared" si="19"/>
        <v>70400</v>
      </c>
      <c r="BL158" s="13" t="s">
        <v>111</v>
      </c>
      <c r="BM158" s="133" t="s">
        <v>5442</v>
      </c>
    </row>
    <row r="159" spans="2:65" s="1" customFormat="1" ht="37.9" customHeight="1">
      <c r="B159" s="122"/>
      <c r="C159" s="123" t="s">
        <v>222</v>
      </c>
      <c r="D159" s="123" t="s">
        <v>113</v>
      </c>
      <c r="E159" s="124" t="s">
        <v>5443</v>
      </c>
      <c r="F159" s="125" t="s">
        <v>5444</v>
      </c>
      <c r="G159" s="126" t="s">
        <v>2398</v>
      </c>
      <c r="H159" s="127">
        <v>20</v>
      </c>
      <c r="I159" s="128">
        <v>134</v>
      </c>
      <c r="J159" s="128">
        <f t="shared" si="10"/>
        <v>2680</v>
      </c>
      <c r="K159" s="125" t="s">
        <v>5362</v>
      </c>
      <c r="L159" s="25"/>
      <c r="M159" s="129" t="s">
        <v>1</v>
      </c>
      <c r="N159" s="130" t="s">
        <v>34</v>
      </c>
      <c r="O159" s="131">
        <v>0</v>
      </c>
      <c r="P159" s="131">
        <f t="shared" si="11"/>
        <v>0</v>
      </c>
      <c r="Q159" s="131">
        <v>0</v>
      </c>
      <c r="R159" s="131">
        <f t="shared" si="12"/>
        <v>0</v>
      </c>
      <c r="S159" s="131">
        <v>0</v>
      </c>
      <c r="T159" s="132">
        <f t="shared" si="13"/>
        <v>0</v>
      </c>
      <c r="AR159" s="133" t="s">
        <v>111</v>
      </c>
      <c r="AT159" s="133" t="s">
        <v>113</v>
      </c>
      <c r="AU159" s="133" t="s">
        <v>78</v>
      </c>
      <c r="AY159" s="13" t="s">
        <v>112</v>
      </c>
      <c r="BE159" s="134">
        <f t="shared" si="14"/>
        <v>2680</v>
      </c>
      <c r="BF159" s="134">
        <f t="shared" si="15"/>
        <v>0</v>
      </c>
      <c r="BG159" s="134">
        <f t="shared" si="16"/>
        <v>0</v>
      </c>
      <c r="BH159" s="134">
        <f t="shared" si="17"/>
        <v>0</v>
      </c>
      <c r="BI159" s="134">
        <f t="shared" si="18"/>
        <v>0</v>
      </c>
      <c r="BJ159" s="13" t="s">
        <v>76</v>
      </c>
      <c r="BK159" s="134">
        <f t="shared" si="19"/>
        <v>2680</v>
      </c>
      <c r="BL159" s="13" t="s">
        <v>111</v>
      </c>
      <c r="BM159" s="133" t="s">
        <v>5445</v>
      </c>
    </row>
    <row r="160" spans="2:65" s="1" customFormat="1" ht="37.9" customHeight="1">
      <c r="B160" s="122"/>
      <c r="C160" s="123" t="s">
        <v>226</v>
      </c>
      <c r="D160" s="123" t="s">
        <v>113</v>
      </c>
      <c r="E160" s="124" t="s">
        <v>5446</v>
      </c>
      <c r="F160" s="125" t="s">
        <v>5447</v>
      </c>
      <c r="G160" s="126" t="s">
        <v>2398</v>
      </c>
      <c r="H160" s="127">
        <v>20</v>
      </c>
      <c r="I160" s="128">
        <v>242</v>
      </c>
      <c r="J160" s="128">
        <f t="shared" si="10"/>
        <v>4840</v>
      </c>
      <c r="K160" s="125" t="s">
        <v>5362</v>
      </c>
      <c r="L160" s="25"/>
      <c r="M160" s="129" t="s">
        <v>1</v>
      </c>
      <c r="N160" s="130" t="s">
        <v>34</v>
      </c>
      <c r="O160" s="131">
        <v>0</v>
      </c>
      <c r="P160" s="131">
        <f t="shared" si="11"/>
        <v>0</v>
      </c>
      <c r="Q160" s="131">
        <v>0</v>
      </c>
      <c r="R160" s="131">
        <f t="shared" si="12"/>
        <v>0</v>
      </c>
      <c r="S160" s="131">
        <v>0</v>
      </c>
      <c r="T160" s="132">
        <f t="shared" si="13"/>
        <v>0</v>
      </c>
      <c r="AR160" s="133" t="s">
        <v>111</v>
      </c>
      <c r="AT160" s="133" t="s">
        <v>113</v>
      </c>
      <c r="AU160" s="133" t="s">
        <v>78</v>
      </c>
      <c r="AY160" s="13" t="s">
        <v>112</v>
      </c>
      <c r="BE160" s="134">
        <f t="shared" si="14"/>
        <v>4840</v>
      </c>
      <c r="BF160" s="134">
        <f t="shared" si="15"/>
        <v>0</v>
      </c>
      <c r="BG160" s="134">
        <f t="shared" si="16"/>
        <v>0</v>
      </c>
      <c r="BH160" s="134">
        <f t="shared" si="17"/>
        <v>0</v>
      </c>
      <c r="BI160" s="134">
        <f t="shared" si="18"/>
        <v>0</v>
      </c>
      <c r="BJ160" s="13" t="s">
        <v>76</v>
      </c>
      <c r="BK160" s="134">
        <f t="shared" si="19"/>
        <v>4840</v>
      </c>
      <c r="BL160" s="13" t="s">
        <v>111</v>
      </c>
      <c r="BM160" s="133" t="s">
        <v>5448</v>
      </c>
    </row>
    <row r="161" spans="2:65" s="10" customFormat="1" ht="25.9" customHeight="1">
      <c r="B161" s="113"/>
      <c r="D161" s="114" t="s">
        <v>68</v>
      </c>
      <c r="E161" s="115" t="s">
        <v>5449</v>
      </c>
      <c r="F161" s="115" t="s">
        <v>5450</v>
      </c>
      <c r="J161" s="116">
        <f>BK161</f>
        <v>196288</v>
      </c>
      <c r="L161" s="113"/>
      <c r="M161" s="117"/>
      <c r="P161" s="118">
        <f>P162</f>
        <v>103.20400000000001</v>
      </c>
      <c r="R161" s="118">
        <f>R162</f>
        <v>0.43897999999999993</v>
      </c>
      <c r="T161" s="119">
        <f>T162</f>
        <v>0</v>
      </c>
      <c r="W161" s="1"/>
      <c r="AR161" s="114" t="s">
        <v>78</v>
      </c>
      <c r="AT161" s="120" t="s">
        <v>68</v>
      </c>
      <c r="AU161" s="120" t="s">
        <v>69</v>
      </c>
      <c r="AY161" s="114" t="s">
        <v>112</v>
      </c>
      <c r="BK161" s="121">
        <f>BK162</f>
        <v>196288</v>
      </c>
    </row>
    <row r="162" spans="2:65" s="10" customFormat="1" ht="22.9" customHeight="1">
      <c r="B162" s="113"/>
      <c r="D162" s="114" t="s">
        <v>68</v>
      </c>
      <c r="E162" s="155" t="s">
        <v>3265</v>
      </c>
      <c r="F162" s="155" t="s">
        <v>5451</v>
      </c>
      <c r="J162" s="156">
        <f>BK162</f>
        <v>196288</v>
      </c>
      <c r="L162" s="113"/>
      <c r="M162" s="117"/>
      <c r="P162" s="118">
        <f>SUM(P163:P174)</f>
        <v>103.20400000000001</v>
      </c>
      <c r="R162" s="118">
        <f>SUM(R163:R174)</f>
        <v>0.43897999999999993</v>
      </c>
      <c r="T162" s="119">
        <f>SUM(T163:T174)</f>
        <v>0</v>
      </c>
      <c r="W162" s="1"/>
      <c r="AR162" s="114" t="s">
        <v>78</v>
      </c>
      <c r="AT162" s="120" t="s">
        <v>68</v>
      </c>
      <c r="AU162" s="120" t="s">
        <v>76</v>
      </c>
      <c r="AY162" s="114" t="s">
        <v>112</v>
      </c>
      <c r="BK162" s="121">
        <f>SUM(BK163:BK174)</f>
        <v>196288</v>
      </c>
    </row>
    <row r="163" spans="2:65" s="1" customFormat="1" ht="16.5" customHeight="1">
      <c r="B163" s="122"/>
      <c r="C163" s="123" t="s">
        <v>230</v>
      </c>
      <c r="D163" s="123" t="s">
        <v>113</v>
      </c>
      <c r="E163" s="124" t="s">
        <v>5452</v>
      </c>
      <c r="F163" s="125" t="s">
        <v>5453</v>
      </c>
      <c r="G163" s="126" t="s">
        <v>146</v>
      </c>
      <c r="H163" s="127">
        <v>100</v>
      </c>
      <c r="I163" s="128">
        <v>32.4</v>
      </c>
      <c r="J163" s="128">
        <f t="shared" ref="J163:J170" si="20">ROUND(I163*H163,2)</f>
        <v>3240</v>
      </c>
      <c r="K163" s="125" t="s">
        <v>5362</v>
      </c>
      <c r="L163" s="25"/>
      <c r="M163" s="129" t="s">
        <v>1</v>
      </c>
      <c r="N163" s="130" t="s">
        <v>34</v>
      </c>
      <c r="O163" s="131">
        <v>4.4999999999999998E-2</v>
      </c>
      <c r="P163" s="131">
        <f t="shared" ref="P163:P170" si="21">O163*H163</f>
        <v>4.5</v>
      </c>
      <c r="Q163" s="131">
        <v>8.0000000000000007E-5</v>
      </c>
      <c r="R163" s="131">
        <f t="shared" ref="R163:R170" si="22">Q163*H163</f>
        <v>8.0000000000000002E-3</v>
      </c>
      <c r="S163" s="131">
        <v>0</v>
      </c>
      <c r="T163" s="132">
        <f t="shared" ref="T163:T170" si="23">S163*H163</f>
        <v>0</v>
      </c>
      <c r="AR163" s="133" t="s">
        <v>175</v>
      </c>
      <c r="AT163" s="133" t="s">
        <v>113</v>
      </c>
      <c r="AU163" s="133" t="s">
        <v>78</v>
      </c>
      <c r="AY163" s="13" t="s">
        <v>112</v>
      </c>
      <c r="BE163" s="134">
        <f t="shared" ref="BE163:BE170" si="24">IF(N163="základní",J163,0)</f>
        <v>3240</v>
      </c>
      <c r="BF163" s="134">
        <f t="shared" ref="BF163:BF170" si="25">IF(N163="snížená",J163,0)</f>
        <v>0</v>
      </c>
      <c r="BG163" s="134">
        <f t="shared" ref="BG163:BG170" si="26">IF(N163="zákl. přenesená",J163,0)</f>
        <v>0</v>
      </c>
      <c r="BH163" s="134">
        <f t="shared" ref="BH163:BH170" si="27">IF(N163="sníž. přenesená",J163,0)</f>
        <v>0</v>
      </c>
      <c r="BI163" s="134">
        <f t="shared" ref="BI163:BI170" si="28">IF(N163="nulová",J163,0)</f>
        <v>0</v>
      </c>
      <c r="BJ163" s="13" t="s">
        <v>76</v>
      </c>
      <c r="BK163" s="134">
        <f t="shared" ref="BK163:BK170" si="29">ROUND(I163*H163,2)</f>
        <v>3240</v>
      </c>
      <c r="BL163" s="13" t="s">
        <v>175</v>
      </c>
      <c r="BM163" s="133" t="s">
        <v>5454</v>
      </c>
    </row>
    <row r="164" spans="2:65" s="1" customFormat="1" ht="16.5" customHeight="1">
      <c r="B164" s="122"/>
      <c r="C164" s="123" t="s">
        <v>234</v>
      </c>
      <c r="D164" s="123" t="s">
        <v>113</v>
      </c>
      <c r="E164" s="124" t="s">
        <v>5455</v>
      </c>
      <c r="F164" s="125" t="s">
        <v>5456</v>
      </c>
      <c r="G164" s="126" t="s">
        <v>146</v>
      </c>
      <c r="H164" s="127">
        <v>100</v>
      </c>
      <c r="I164" s="128">
        <v>40.9</v>
      </c>
      <c r="J164" s="128">
        <f t="shared" si="20"/>
        <v>4090</v>
      </c>
      <c r="K164" s="125" t="s">
        <v>5362</v>
      </c>
      <c r="L164" s="25"/>
      <c r="M164" s="129" t="s">
        <v>1</v>
      </c>
      <c r="N164" s="130" t="s">
        <v>34</v>
      </c>
      <c r="O164" s="131">
        <v>5.0999999999999997E-2</v>
      </c>
      <c r="P164" s="131">
        <f t="shared" si="21"/>
        <v>5.0999999999999996</v>
      </c>
      <c r="Q164" s="131">
        <v>1.2999999999999999E-4</v>
      </c>
      <c r="R164" s="131">
        <f t="shared" si="22"/>
        <v>1.2999999999999999E-2</v>
      </c>
      <c r="S164" s="131">
        <v>0</v>
      </c>
      <c r="T164" s="132">
        <f t="shared" si="23"/>
        <v>0</v>
      </c>
      <c r="AR164" s="133" t="s">
        <v>175</v>
      </c>
      <c r="AT164" s="133" t="s">
        <v>113</v>
      </c>
      <c r="AU164" s="133" t="s">
        <v>78</v>
      </c>
      <c r="AY164" s="13" t="s">
        <v>112</v>
      </c>
      <c r="BE164" s="134">
        <f t="shared" si="24"/>
        <v>4090</v>
      </c>
      <c r="BF164" s="134">
        <f t="shared" si="25"/>
        <v>0</v>
      </c>
      <c r="BG164" s="134">
        <f t="shared" si="26"/>
        <v>0</v>
      </c>
      <c r="BH164" s="134">
        <f t="shared" si="27"/>
        <v>0</v>
      </c>
      <c r="BI164" s="134">
        <f t="shared" si="28"/>
        <v>0</v>
      </c>
      <c r="BJ164" s="13" t="s">
        <v>76</v>
      </c>
      <c r="BK164" s="134">
        <f t="shared" si="29"/>
        <v>4090</v>
      </c>
      <c r="BL164" s="13" t="s">
        <v>175</v>
      </c>
      <c r="BM164" s="133" t="s">
        <v>5457</v>
      </c>
    </row>
    <row r="165" spans="2:65" s="1" customFormat="1" ht="24.2" customHeight="1">
      <c r="B165" s="122"/>
      <c r="C165" s="123" t="s">
        <v>238</v>
      </c>
      <c r="D165" s="123" t="s">
        <v>113</v>
      </c>
      <c r="E165" s="124" t="s">
        <v>5458</v>
      </c>
      <c r="F165" s="125" t="s">
        <v>5459</v>
      </c>
      <c r="G165" s="126" t="s">
        <v>146</v>
      </c>
      <c r="H165" s="127">
        <v>100</v>
      </c>
      <c r="I165" s="128">
        <v>119</v>
      </c>
      <c r="J165" s="128">
        <f t="shared" si="20"/>
        <v>11900</v>
      </c>
      <c r="K165" s="125" t="s">
        <v>5362</v>
      </c>
      <c r="L165" s="25"/>
      <c r="M165" s="129" t="s">
        <v>1</v>
      </c>
      <c r="N165" s="130" t="s">
        <v>34</v>
      </c>
      <c r="O165" s="131">
        <v>0.22900000000000001</v>
      </c>
      <c r="P165" s="131">
        <f t="shared" si="21"/>
        <v>22.900000000000002</v>
      </c>
      <c r="Q165" s="131">
        <v>0</v>
      </c>
      <c r="R165" s="131">
        <f t="shared" si="22"/>
        <v>0</v>
      </c>
      <c r="S165" s="131">
        <v>0</v>
      </c>
      <c r="T165" s="132">
        <f t="shared" si="23"/>
        <v>0</v>
      </c>
      <c r="AR165" s="133" t="s">
        <v>175</v>
      </c>
      <c r="AT165" s="133" t="s">
        <v>113</v>
      </c>
      <c r="AU165" s="133" t="s">
        <v>78</v>
      </c>
      <c r="AY165" s="13" t="s">
        <v>112</v>
      </c>
      <c r="BE165" s="134">
        <f t="shared" si="24"/>
        <v>11900</v>
      </c>
      <c r="BF165" s="134">
        <f t="shared" si="25"/>
        <v>0</v>
      </c>
      <c r="BG165" s="134">
        <f t="shared" si="26"/>
        <v>0</v>
      </c>
      <c r="BH165" s="134">
        <f t="shared" si="27"/>
        <v>0</v>
      </c>
      <c r="BI165" s="134">
        <f t="shared" si="28"/>
        <v>0</v>
      </c>
      <c r="BJ165" s="13" t="s">
        <v>76</v>
      </c>
      <c r="BK165" s="134">
        <f t="shared" si="29"/>
        <v>11900</v>
      </c>
      <c r="BL165" s="13" t="s">
        <v>175</v>
      </c>
      <c r="BM165" s="133" t="s">
        <v>5460</v>
      </c>
    </row>
    <row r="166" spans="2:65" s="1" customFormat="1" ht="33" customHeight="1">
      <c r="B166" s="122"/>
      <c r="C166" s="123" t="s">
        <v>242</v>
      </c>
      <c r="D166" s="123" t="s">
        <v>113</v>
      </c>
      <c r="E166" s="124" t="s">
        <v>5461</v>
      </c>
      <c r="F166" s="125" t="s">
        <v>5462</v>
      </c>
      <c r="G166" s="126" t="s">
        <v>146</v>
      </c>
      <c r="H166" s="127">
        <v>250</v>
      </c>
      <c r="I166" s="128">
        <v>223</v>
      </c>
      <c r="J166" s="128">
        <f t="shared" si="20"/>
        <v>55750</v>
      </c>
      <c r="K166" s="125" t="s">
        <v>5362</v>
      </c>
      <c r="L166" s="25"/>
      <c r="M166" s="129" t="s">
        <v>1</v>
      </c>
      <c r="N166" s="130" t="s">
        <v>34</v>
      </c>
      <c r="O166" s="131">
        <v>0.17299999999999999</v>
      </c>
      <c r="P166" s="131">
        <f t="shared" si="21"/>
        <v>43.25</v>
      </c>
      <c r="Q166" s="131">
        <v>2.4000000000000001E-4</v>
      </c>
      <c r="R166" s="131">
        <f t="shared" si="22"/>
        <v>6.0000000000000005E-2</v>
      </c>
      <c r="S166" s="131">
        <v>0</v>
      </c>
      <c r="T166" s="132">
        <f t="shared" si="23"/>
        <v>0</v>
      </c>
      <c r="AR166" s="133" t="s">
        <v>175</v>
      </c>
      <c r="AT166" s="133" t="s">
        <v>113</v>
      </c>
      <c r="AU166" s="133" t="s">
        <v>78</v>
      </c>
      <c r="AY166" s="13" t="s">
        <v>112</v>
      </c>
      <c r="BE166" s="134">
        <f t="shared" si="24"/>
        <v>55750</v>
      </c>
      <c r="BF166" s="134">
        <f t="shared" si="25"/>
        <v>0</v>
      </c>
      <c r="BG166" s="134">
        <f t="shared" si="26"/>
        <v>0</v>
      </c>
      <c r="BH166" s="134">
        <f t="shared" si="27"/>
        <v>0</v>
      </c>
      <c r="BI166" s="134">
        <f t="shared" si="28"/>
        <v>0</v>
      </c>
      <c r="BJ166" s="13" t="s">
        <v>76</v>
      </c>
      <c r="BK166" s="134">
        <f t="shared" si="29"/>
        <v>55750</v>
      </c>
      <c r="BL166" s="13" t="s">
        <v>175</v>
      </c>
      <c r="BM166" s="133" t="s">
        <v>5463</v>
      </c>
    </row>
    <row r="167" spans="2:65" s="1" customFormat="1" ht="24.2" customHeight="1">
      <c r="B167" s="122"/>
      <c r="C167" s="123" t="s">
        <v>246</v>
      </c>
      <c r="D167" s="123" t="s">
        <v>113</v>
      </c>
      <c r="E167" s="124" t="s">
        <v>5464</v>
      </c>
      <c r="F167" s="125" t="s">
        <v>5465</v>
      </c>
      <c r="G167" s="126" t="s">
        <v>146</v>
      </c>
      <c r="H167" s="127">
        <v>100</v>
      </c>
      <c r="I167" s="128">
        <v>288</v>
      </c>
      <c r="J167" s="128">
        <f t="shared" si="20"/>
        <v>28800</v>
      </c>
      <c r="K167" s="125" t="s">
        <v>5362</v>
      </c>
      <c r="L167" s="25"/>
      <c r="M167" s="129" t="s">
        <v>1</v>
      </c>
      <c r="N167" s="130" t="s">
        <v>34</v>
      </c>
      <c r="O167" s="131">
        <v>0.26400000000000001</v>
      </c>
      <c r="P167" s="131">
        <f t="shared" si="21"/>
        <v>26.400000000000002</v>
      </c>
      <c r="Q167" s="131">
        <v>1.0300000000000001E-3</v>
      </c>
      <c r="R167" s="131">
        <f t="shared" si="22"/>
        <v>0.10300000000000001</v>
      </c>
      <c r="S167" s="131">
        <v>0</v>
      </c>
      <c r="T167" s="132">
        <f t="shared" si="23"/>
        <v>0</v>
      </c>
      <c r="AR167" s="133" t="s">
        <v>175</v>
      </c>
      <c r="AT167" s="133" t="s">
        <v>113</v>
      </c>
      <c r="AU167" s="133" t="s">
        <v>78</v>
      </c>
      <c r="AY167" s="13" t="s">
        <v>112</v>
      </c>
      <c r="BE167" s="134">
        <f t="shared" si="24"/>
        <v>28800</v>
      </c>
      <c r="BF167" s="134">
        <f t="shared" si="25"/>
        <v>0</v>
      </c>
      <c r="BG167" s="134">
        <f t="shared" si="26"/>
        <v>0</v>
      </c>
      <c r="BH167" s="134">
        <f t="shared" si="27"/>
        <v>0</v>
      </c>
      <c r="BI167" s="134">
        <f t="shared" si="28"/>
        <v>0</v>
      </c>
      <c r="BJ167" s="13" t="s">
        <v>76</v>
      </c>
      <c r="BK167" s="134">
        <f t="shared" si="29"/>
        <v>28800</v>
      </c>
      <c r="BL167" s="13" t="s">
        <v>175</v>
      </c>
      <c r="BM167" s="133" t="s">
        <v>5466</v>
      </c>
    </row>
    <row r="168" spans="2:65" s="1" customFormat="1" ht="24.2" customHeight="1">
      <c r="B168" s="122"/>
      <c r="C168" s="123" t="s">
        <v>250</v>
      </c>
      <c r="D168" s="123" t="s">
        <v>113</v>
      </c>
      <c r="E168" s="124" t="s">
        <v>5467</v>
      </c>
      <c r="F168" s="125" t="s">
        <v>5468</v>
      </c>
      <c r="G168" s="126" t="s">
        <v>146</v>
      </c>
      <c r="H168" s="127">
        <v>2</v>
      </c>
      <c r="I168" s="128">
        <v>296</v>
      </c>
      <c r="J168" s="128">
        <f t="shared" si="20"/>
        <v>592</v>
      </c>
      <c r="K168" s="125" t="s">
        <v>5362</v>
      </c>
      <c r="L168" s="25"/>
      <c r="M168" s="129" t="s">
        <v>1</v>
      </c>
      <c r="N168" s="130" t="s">
        <v>34</v>
      </c>
      <c r="O168" s="131">
        <v>0.25900000000000001</v>
      </c>
      <c r="P168" s="131">
        <f t="shared" si="21"/>
        <v>0.51800000000000002</v>
      </c>
      <c r="Q168" s="131">
        <v>5.9000000000000003E-4</v>
      </c>
      <c r="R168" s="131">
        <f t="shared" si="22"/>
        <v>1.1800000000000001E-3</v>
      </c>
      <c r="S168" s="131">
        <v>0</v>
      </c>
      <c r="T168" s="132">
        <f t="shared" si="23"/>
        <v>0</v>
      </c>
      <c r="AR168" s="133" t="s">
        <v>175</v>
      </c>
      <c r="AT168" s="133" t="s">
        <v>113</v>
      </c>
      <c r="AU168" s="133" t="s">
        <v>78</v>
      </c>
      <c r="AY168" s="13" t="s">
        <v>112</v>
      </c>
      <c r="BE168" s="134">
        <f t="shared" si="24"/>
        <v>592</v>
      </c>
      <c r="BF168" s="134">
        <f t="shared" si="25"/>
        <v>0</v>
      </c>
      <c r="BG168" s="134">
        <f t="shared" si="26"/>
        <v>0</v>
      </c>
      <c r="BH168" s="134">
        <f t="shared" si="27"/>
        <v>0</v>
      </c>
      <c r="BI168" s="134">
        <f t="shared" si="28"/>
        <v>0</v>
      </c>
      <c r="BJ168" s="13" t="s">
        <v>76</v>
      </c>
      <c r="BK168" s="134">
        <f t="shared" si="29"/>
        <v>592</v>
      </c>
      <c r="BL168" s="13" t="s">
        <v>175</v>
      </c>
      <c r="BM168" s="133" t="s">
        <v>5469</v>
      </c>
    </row>
    <row r="169" spans="2:65" s="1" customFormat="1" ht="24.2" customHeight="1">
      <c r="B169" s="122"/>
      <c r="C169" s="123" t="s">
        <v>254</v>
      </c>
      <c r="D169" s="123" t="s">
        <v>113</v>
      </c>
      <c r="E169" s="124" t="s">
        <v>5470</v>
      </c>
      <c r="F169" s="125" t="s">
        <v>5471</v>
      </c>
      <c r="G169" s="126" t="s">
        <v>146</v>
      </c>
      <c r="H169" s="127">
        <v>2</v>
      </c>
      <c r="I169" s="128">
        <v>290</v>
      </c>
      <c r="J169" s="128">
        <f t="shared" si="20"/>
        <v>580</v>
      </c>
      <c r="K169" s="125" t="s">
        <v>5362</v>
      </c>
      <c r="L169" s="25"/>
      <c r="M169" s="129" t="s">
        <v>1</v>
      </c>
      <c r="N169" s="130" t="s">
        <v>34</v>
      </c>
      <c r="O169" s="131">
        <v>0.26800000000000002</v>
      </c>
      <c r="P169" s="131">
        <f t="shared" si="21"/>
        <v>0.53600000000000003</v>
      </c>
      <c r="Q169" s="131">
        <v>5.1000000000000004E-4</v>
      </c>
      <c r="R169" s="131">
        <f t="shared" si="22"/>
        <v>1.0200000000000001E-3</v>
      </c>
      <c r="S169" s="131">
        <v>0</v>
      </c>
      <c r="T169" s="132">
        <f t="shared" si="23"/>
        <v>0</v>
      </c>
      <c r="AR169" s="133" t="s">
        <v>175</v>
      </c>
      <c r="AT169" s="133" t="s">
        <v>113</v>
      </c>
      <c r="AU169" s="133" t="s">
        <v>78</v>
      </c>
      <c r="AY169" s="13" t="s">
        <v>112</v>
      </c>
      <c r="BE169" s="134">
        <f t="shared" si="24"/>
        <v>580</v>
      </c>
      <c r="BF169" s="134">
        <f t="shared" si="25"/>
        <v>0</v>
      </c>
      <c r="BG169" s="134">
        <f t="shared" si="26"/>
        <v>0</v>
      </c>
      <c r="BH169" s="134">
        <f t="shared" si="27"/>
        <v>0</v>
      </c>
      <c r="BI169" s="134">
        <f t="shared" si="28"/>
        <v>0</v>
      </c>
      <c r="BJ169" s="13" t="s">
        <v>76</v>
      </c>
      <c r="BK169" s="134">
        <f t="shared" si="29"/>
        <v>580</v>
      </c>
      <c r="BL169" s="13" t="s">
        <v>175</v>
      </c>
      <c r="BM169" s="133" t="s">
        <v>5472</v>
      </c>
    </row>
    <row r="170" spans="2:65" s="1" customFormat="1" ht="24.2" customHeight="1">
      <c r="B170" s="122"/>
      <c r="C170" s="138" t="s">
        <v>258</v>
      </c>
      <c r="D170" s="138" t="s">
        <v>2422</v>
      </c>
      <c r="E170" s="139" t="s">
        <v>5473</v>
      </c>
      <c r="F170" s="140" t="s">
        <v>5474</v>
      </c>
      <c r="G170" s="141" t="s">
        <v>5475</v>
      </c>
      <c r="H170" s="142">
        <v>2</v>
      </c>
      <c r="I170" s="143">
        <v>468</v>
      </c>
      <c r="J170" s="143">
        <f t="shared" si="20"/>
        <v>936</v>
      </c>
      <c r="K170" s="140" t="s">
        <v>5362</v>
      </c>
      <c r="L170" s="144"/>
      <c r="M170" s="145" t="s">
        <v>1</v>
      </c>
      <c r="N170" s="146" t="s">
        <v>34</v>
      </c>
      <c r="O170" s="131">
        <v>0</v>
      </c>
      <c r="P170" s="131">
        <f t="shared" si="21"/>
        <v>0</v>
      </c>
      <c r="Q170" s="131">
        <v>1.39E-3</v>
      </c>
      <c r="R170" s="131">
        <f t="shared" si="22"/>
        <v>2.7799999999999999E-3</v>
      </c>
      <c r="S170" s="131">
        <v>0</v>
      </c>
      <c r="T170" s="132">
        <f t="shared" si="23"/>
        <v>0</v>
      </c>
      <c r="AR170" s="133" t="s">
        <v>143</v>
      </c>
      <c r="AT170" s="133" t="s">
        <v>2422</v>
      </c>
      <c r="AU170" s="133" t="s">
        <v>78</v>
      </c>
      <c r="AY170" s="13" t="s">
        <v>112</v>
      </c>
      <c r="BE170" s="134">
        <f t="shared" si="24"/>
        <v>936</v>
      </c>
      <c r="BF170" s="134">
        <f t="shared" si="25"/>
        <v>0</v>
      </c>
      <c r="BG170" s="134">
        <f t="shared" si="26"/>
        <v>0</v>
      </c>
      <c r="BH170" s="134">
        <f t="shared" si="27"/>
        <v>0</v>
      </c>
      <c r="BI170" s="134">
        <f t="shared" si="28"/>
        <v>0</v>
      </c>
      <c r="BJ170" s="13" t="s">
        <v>76</v>
      </c>
      <c r="BK170" s="134">
        <f t="shared" si="29"/>
        <v>936</v>
      </c>
      <c r="BL170" s="13" t="s">
        <v>111</v>
      </c>
      <c r="BM170" s="133" t="s">
        <v>5476</v>
      </c>
    </row>
    <row r="171" spans="2:65" s="1" customFormat="1" ht="19.5">
      <c r="B171" s="25"/>
      <c r="D171" s="135" t="s">
        <v>2377</v>
      </c>
      <c r="F171" s="136" t="s">
        <v>5477</v>
      </c>
      <c r="L171" s="25"/>
      <c r="M171" s="137"/>
      <c r="T171" s="48"/>
      <c r="AT171" s="13" t="s">
        <v>2377</v>
      </c>
      <c r="AU171" s="13" t="s">
        <v>78</v>
      </c>
    </row>
    <row r="172" spans="2:65" s="1" customFormat="1" ht="24.2" customHeight="1">
      <c r="B172" s="122"/>
      <c r="C172" s="138" t="s">
        <v>262</v>
      </c>
      <c r="D172" s="138" t="s">
        <v>2422</v>
      </c>
      <c r="E172" s="139" t="s">
        <v>5478</v>
      </c>
      <c r="F172" s="140" t="s">
        <v>5479</v>
      </c>
      <c r="G172" s="141" t="s">
        <v>545</v>
      </c>
      <c r="H172" s="142">
        <v>50</v>
      </c>
      <c r="I172" s="143">
        <v>180</v>
      </c>
      <c r="J172" s="143">
        <f>ROUND(I172*H172,2)</f>
        <v>9000</v>
      </c>
      <c r="K172" s="140" t="s">
        <v>5362</v>
      </c>
      <c r="L172" s="144"/>
      <c r="M172" s="145" t="s">
        <v>1</v>
      </c>
      <c r="N172" s="146" t="s">
        <v>34</v>
      </c>
      <c r="O172" s="131">
        <v>0</v>
      </c>
      <c r="P172" s="131">
        <f>O172*H172</f>
        <v>0</v>
      </c>
      <c r="Q172" s="131">
        <v>1E-3</v>
      </c>
      <c r="R172" s="131">
        <f>Q172*H172</f>
        <v>0.05</v>
      </c>
      <c r="S172" s="131">
        <v>0</v>
      </c>
      <c r="T172" s="132">
        <f>S172*H172</f>
        <v>0</v>
      </c>
      <c r="AR172" s="133" t="s">
        <v>143</v>
      </c>
      <c r="AT172" s="133" t="s">
        <v>2422</v>
      </c>
      <c r="AU172" s="133" t="s">
        <v>78</v>
      </c>
      <c r="AY172" s="13" t="s">
        <v>112</v>
      </c>
      <c r="BE172" s="134">
        <f>IF(N172="základní",J172,0)</f>
        <v>9000</v>
      </c>
      <c r="BF172" s="134">
        <f>IF(N172="snížená",J172,0)</f>
        <v>0</v>
      </c>
      <c r="BG172" s="134">
        <f>IF(N172="zákl. přenesená",J172,0)</f>
        <v>0</v>
      </c>
      <c r="BH172" s="134">
        <f>IF(N172="sníž. přenesená",J172,0)</f>
        <v>0</v>
      </c>
      <c r="BI172" s="134">
        <f>IF(N172="nulová",J172,0)</f>
        <v>0</v>
      </c>
      <c r="BJ172" s="13" t="s">
        <v>76</v>
      </c>
      <c r="BK172" s="134">
        <f>ROUND(I172*H172,2)</f>
        <v>9000</v>
      </c>
      <c r="BL172" s="13" t="s">
        <v>111</v>
      </c>
      <c r="BM172" s="133" t="s">
        <v>5480</v>
      </c>
    </row>
    <row r="173" spans="2:65" s="1" customFormat="1" ht="21.75" customHeight="1">
      <c r="B173" s="122"/>
      <c r="C173" s="138" t="s">
        <v>266</v>
      </c>
      <c r="D173" s="138" t="s">
        <v>2422</v>
      </c>
      <c r="E173" s="139" t="s">
        <v>5481</v>
      </c>
      <c r="F173" s="140" t="s">
        <v>5482</v>
      </c>
      <c r="G173" s="141" t="s">
        <v>545</v>
      </c>
      <c r="H173" s="142">
        <v>100</v>
      </c>
      <c r="I173" s="143">
        <v>298</v>
      </c>
      <c r="J173" s="143">
        <f>ROUND(I173*H173,2)</f>
        <v>29800</v>
      </c>
      <c r="K173" s="140" t="s">
        <v>5362</v>
      </c>
      <c r="L173" s="144"/>
      <c r="M173" s="145" t="s">
        <v>1</v>
      </c>
      <c r="N173" s="146" t="s">
        <v>34</v>
      </c>
      <c r="O173" s="131">
        <v>0</v>
      </c>
      <c r="P173" s="131">
        <f>O173*H173</f>
        <v>0</v>
      </c>
      <c r="Q173" s="131">
        <v>1E-3</v>
      </c>
      <c r="R173" s="131">
        <f>Q173*H173</f>
        <v>0.1</v>
      </c>
      <c r="S173" s="131">
        <v>0</v>
      </c>
      <c r="T173" s="132">
        <f>S173*H173</f>
        <v>0</v>
      </c>
      <c r="AR173" s="133" t="s">
        <v>143</v>
      </c>
      <c r="AT173" s="133" t="s">
        <v>2422</v>
      </c>
      <c r="AU173" s="133" t="s">
        <v>78</v>
      </c>
      <c r="AY173" s="13" t="s">
        <v>112</v>
      </c>
      <c r="BE173" s="134">
        <f>IF(N173="základní",J173,0)</f>
        <v>29800</v>
      </c>
      <c r="BF173" s="134">
        <f>IF(N173="snížená",J173,0)</f>
        <v>0</v>
      </c>
      <c r="BG173" s="134">
        <f>IF(N173="zákl. přenesená",J173,0)</f>
        <v>0</v>
      </c>
      <c r="BH173" s="134">
        <f>IF(N173="sníž. přenesená",J173,0)</f>
        <v>0</v>
      </c>
      <c r="BI173" s="134">
        <f>IF(N173="nulová",J173,0)</f>
        <v>0</v>
      </c>
      <c r="BJ173" s="13" t="s">
        <v>76</v>
      </c>
      <c r="BK173" s="134">
        <f>ROUND(I173*H173,2)</f>
        <v>29800</v>
      </c>
      <c r="BL173" s="13" t="s">
        <v>111</v>
      </c>
      <c r="BM173" s="133" t="s">
        <v>5483</v>
      </c>
    </row>
    <row r="174" spans="2:65" s="1" customFormat="1" ht="24.2" customHeight="1">
      <c r="B174" s="122"/>
      <c r="C174" s="138" t="s">
        <v>270</v>
      </c>
      <c r="D174" s="138" t="s">
        <v>2422</v>
      </c>
      <c r="E174" s="139" t="s">
        <v>5484</v>
      </c>
      <c r="F174" s="140" t="s">
        <v>5485</v>
      </c>
      <c r="G174" s="141" t="s">
        <v>545</v>
      </c>
      <c r="H174" s="142">
        <v>100</v>
      </c>
      <c r="I174" s="143">
        <v>516</v>
      </c>
      <c r="J174" s="143">
        <f>ROUND(I174*H174,2)</f>
        <v>51600</v>
      </c>
      <c r="K174" s="140" t="s">
        <v>5362</v>
      </c>
      <c r="L174" s="144"/>
      <c r="M174" s="145" t="s">
        <v>1</v>
      </c>
      <c r="N174" s="146" t="s">
        <v>34</v>
      </c>
      <c r="O174" s="131">
        <v>0</v>
      </c>
      <c r="P174" s="131">
        <f>O174*H174</f>
        <v>0</v>
      </c>
      <c r="Q174" s="131">
        <v>1E-3</v>
      </c>
      <c r="R174" s="131">
        <f>Q174*H174</f>
        <v>0.1</v>
      </c>
      <c r="S174" s="131">
        <v>0</v>
      </c>
      <c r="T174" s="132">
        <f>S174*H174</f>
        <v>0</v>
      </c>
      <c r="AR174" s="133" t="s">
        <v>143</v>
      </c>
      <c r="AT174" s="133" t="s">
        <v>2422</v>
      </c>
      <c r="AU174" s="133" t="s">
        <v>78</v>
      </c>
      <c r="AY174" s="13" t="s">
        <v>112</v>
      </c>
      <c r="BE174" s="134">
        <f>IF(N174="základní",J174,0)</f>
        <v>51600</v>
      </c>
      <c r="BF174" s="134">
        <f>IF(N174="snížená",J174,0)</f>
        <v>0</v>
      </c>
      <c r="BG174" s="134">
        <f>IF(N174="zákl. přenesená",J174,0)</f>
        <v>0</v>
      </c>
      <c r="BH174" s="134">
        <f>IF(N174="sníž. přenesená",J174,0)</f>
        <v>0</v>
      </c>
      <c r="BI174" s="134">
        <f>IF(N174="nulová",J174,0)</f>
        <v>0</v>
      </c>
      <c r="BJ174" s="13" t="s">
        <v>76</v>
      </c>
      <c r="BK174" s="134">
        <f>ROUND(I174*H174,2)</f>
        <v>51600</v>
      </c>
      <c r="BL174" s="13" t="s">
        <v>111</v>
      </c>
      <c r="BM174" s="133" t="s">
        <v>5486</v>
      </c>
    </row>
    <row r="175" spans="2:65" s="10" customFormat="1" ht="25.9" customHeight="1">
      <c r="B175" s="113"/>
      <c r="D175" s="114" t="s">
        <v>68</v>
      </c>
      <c r="E175" s="115" t="s">
        <v>5487</v>
      </c>
      <c r="F175" s="115" t="s">
        <v>5488</v>
      </c>
      <c r="J175" s="116">
        <f>BK175</f>
        <v>12125664.440000001</v>
      </c>
      <c r="L175" s="113"/>
      <c r="M175" s="117"/>
      <c r="P175" s="118">
        <f>SUM(P176:P292)</f>
        <v>11333.180000000006</v>
      </c>
      <c r="R175" s="118">
        <f>SUM(R176:R292)</f>
        <v>3177.0407599999999</v>
      </c>
      <c r="T175" s="119">
        <f>SUM(T176:T292)</f>
        <v>163.91400000000004</v>
      </c>
      <c r="W175" s="1"/>
      <c r="AR175" s="114" t="s">
        <v>123</v>
      </c>
      <c r="AT175" s="120" t="s">
        <v>68</v>
      </c>
      <c r="AU175" s="120" t="s">
        <v>69</v>
      </c>
      <c r="AY175" s="114" t="s">
        <v>112</v>
      </c>
      <c r="BK175" s="121">
        <f>SUM(BK176:BK292)</f>
        <v>12125664.440000001</v>
      </c>
    </row>
    <row r="176" spans="2:65" s="1" customFormat="1" ht="24.2" customHeight="1">
      <c r="B176" s="122"/>
      <c r="C176" s="123" t="s">
        <v>274</v>
      </c>
      <c r="D176" s="123" t="s">
        <v>113</v>
      </c>
      <c r="E176" s="124" t="s">
        <v>5489</v>
      </c>
      <c r="F176" s="125" t="s">
        <v>5490</v>
      </c>
      <c r="G176" s="126" t="s">
        <v>1656</v>
      </c>
      <c r="H176" s="127">
        <v>2</v>
      </c>
      <c r="I176" s="128">
        <v>1720</v>
      </c>
      <c r="J176" s="128">
        <f t="shared" ref="J176:J207" si="30">ROUND(I176*H176,2)</f>
        <v>3440</v>
      </c>
      <c r="K176" s="125" t="s">
        <v>5362</v>
      </c>
      <c r="L176" s="25"/>
      <c r="M176" s="129" t="s">
        <v>1</v>
      </c>
      <c r="N176" s="130" t="s">
        <v>34</v>
      </c>
      <c r="O176" s="131">
        <v>4.1120000000000001</v>
      </c>
      <c r="P176" s="131">
        <f t="shared" ref="P176:P207" si="31">O176*H176</f>
        <v>8.2240000000000002</v>
      </c>
      <c r="Q176" s="131">
        <v>8.8000000000000005E-3</v>
      </c>
      <c r="R176" s="131">
        <f t="shared" ref="R176:R207" si="32">Q176*H176</f>
        <v>1.7600000000000001E-2</v>
      </c>
      <c r="S176" s="131">
        <v>0</v>
      </c>
      <c r="T176" s="132">
        <f t="shared" ref="T176:T207" si="33">S176*H176</f>
        <v>0</v>
      </c>
      <c r="AR176" s="133" t="s">
        <v>366</v>
      </c>
      <c r="AT176" s="133" t="s">
        <v>113</v>
      </c>
      <c r="AU176" s="133" t="s">
        <v>76</v>
      </c>
      <c r="AY176" s="13" t="s">
        <v>112</v>
      </c>
      <c r="BE176" s="134">
        <f t="shared" ref="BE176:BE207" si="34">IF(N176="základní",J176,0)</f>
        <v>3440</v>
      </c>
      <c r="BF176" s="134">
        <f t="shared" ref="BF176:BF207" si="35">IF(N176="snížená",J176,0)</f>
        <v>0</v>
      </c>
      <c r="BG176" s="134">
        <f t="shared" ref="BG176:BG207" si="36">IF(N176="zákl. přenesená",J176,0)</f>
        <v>0</v>
      </c>
      <c r="BH176" s="134">
        <f t="shared" ref="BH176:BH207" si="37">IF(N176="sníž. přenesená",J176,0)</f>
        <v>0</v>
      </c>
      <c r="BI176" s="134">
        <f t="shared" ref="BI176:BI207" si="38">IF(N176="nulová",J176,0)</f>
        <v>0</v>
      </c>
      <c r="BJ176" s="13" t="s">
        <v>76</v>
      </c>
      <c r="BK176" s="134">
        <f t="shared" ref="BK176:BK207" si="39">ROUND(I176*H176,2)</f>
        <v>3440</v>
      </c>
      <c r="BL176" s="13" t="s">
        <v>366</v>
      </c>
      <c r="BM176" s="133" t="s">
        <v>5491</v>
      </c>
    </row>
    <row r="177" spans="2:65" s="1" customFormat="1" ht="21.75" customHeight="1">
      <c r="B177" s="122"/>
      <c r="C177" s="123" t="s">
        <v>278</v>
      </c>
      <c r="D177" s="123" t="s">
        <v>113</v>
      </c>
      <c r="E177" s="124" t="s">
        <v>5492</v>
      </c>
      <c r="F177" s="125" t="s">
        <v>5493</v>
      </c>
      <c r="G177" s="126" t="s">
        <v>146</v>
      </c>
      <c r="H177" s="127">
        <v>2</v>
      </c>
      <c r="I177" s="128">
        <v>64.8</v>
      </c>
      <c r="J177" s="128">
        <f t="shared" si="30"/>
        <v>129.6</v>
      </c>
      <c r="K177" s="125" t="s">
        <v>5362</v>
      </c>
      <c r="L177" s="25"/>
      <c r="M177" s="129" t="s">
        <v>1</v>
      </c>
      <c r="N177" s="130" t="s">
        <v>34</v>
      </c>
      <c r="O177" s="131">
        <v>0.17</v>
      </c>
      <c r="P177" s="131">
        <f t="shared" si="31"/>
        <v>0.34</v>
      </c>
      <c r="Q177" s="131">
        <v>0</v>
      </c>
      <c r="R177" s="131">
        <f t="shared" si="32"/>
        <v>0</v>
      </c>
      <c r="S177" s="131">
        <v>0</v>
      </c>
      <c r="T177" s="132">
        <f t="shared" si="33"/>
        <v>0</v>
      </c>
      <c r="AR177" s="133" t="s">
        <v>366</v>
      </c>
      <c r="AT177" s="133" t="s">
        <v>113</v>
      </c>
      <c r="AU177" s="133" t="s">
        <v>76</v>
      </c>
      <c r="AY177" s="13" t="s">
        <v>112</v>
      </c>
      <c r="BE177" s="134">
        <f t="shared" si="34"/>
        <v>129.6</v>
      </c>
      <c r="BF177" s="134">
        <f t="shared" si="35"/>
        <v>0</v>
      </c>
      <c r="BG177" s="134">
        <f t="shared" si="36"/>
        <v>0</v>
      </c>
      <c r="BH177" s="134">
        <f t="shared" si="37"/>
        <v>0</v>
      </c>
      <c r="BI177" s="134">
        <f t="shared" si="38"/>
        <v>0</v>
      </c>
      <c r="BJ177" s="13" t="s">
        <v>76</v>
      </c>
      <c r="BK177" s="134">
        <f t="shared" si="39"/>
        <v>129.6</v>
      </c>
      <c r="BL177" s="13" t="s">
        <v>366</v>
      </c>
      <c r="BM177" s="133" t="s">
        <v>5494</v>
      </c>
    </row>
    <row r="178" spans="2:65" s="1" customFormat="1" ht="24.2" customHeight="1">
      <c r="B178" s="122"/>
      <c r="C178" s="123" t="s">
        <v>282</v>
      </c>
      <c r="D178" s="123" t="s">
        <v>113</v>
      </c>
      <c r="E178" s="124" t="s">
        <v>5495</v>
      </c>
      <c r="F178" s="125" t="s">
        <v>5496</v>
      </c>
      <c r="G178" s="126" t="s">
        <v>146</v>
      </c>
      <c r="H178" s="127">
        <v>2</v>
      </c>
      <c r="I178" s="128">
        <v>5.72</v>
      </c>
      <c r="J178" s="128">
        <f t="shared" si="30"/>
        <v>11.44</v>
      </c>
      <c r="K178" s="125" t="s">
        <v>5362</v>
      </c>
      <c r="L178" s="25"/>
      <c r="M178" s="129" t="s">
        <v>1</v>
      </c>
      <c r="N178" s="130" t="s">
        <v>34</v>
      </c>
      <c r="O178" s="131">
        <v>1.4999999999999999E-2</v>
      </c>
      <c r="P178" s="131">
        <f t="shared" si="31"/>
        <v>0.03</v>
      </c>
      <c r="Q178" s="131">
        <v>0</v>
      </c>
      <c r="R178" s="131">
        <f t="shared" si="32"/>
        <v>0</v>
      </c>
      <c r="S178" s="131">
        <v>0</v>
      </c>
      <c r="T178" s="132">
        <f t="shared" si="33"/>
        <v>0</v>
      </c>
      <c r="AR178" s="133" t="s">
        <v>366</v>
      </c>
      <c r="AT178" s="133" t="s">
        <v>113</v>
      </c>
      <c r="AU178" s="133" t="s">
        <v>76</v>
      </c>
      <c r="AY178" s="13" t="s">
        <v>112</v>
      </c>
      <c r="BE178" s="134">
        <f t="shared" si="34"/>
        <v>11.44</v>
      </c>
      <c r="BF178" s="134">
        <f t="shared" si="35"/>
        <v>0</v>
      </c>
      <c r="BG178" s="134">
        <f t="shared" si="36"/>
        <v>0</v>
      </c>
      <c r="BH178" s="134">
        <f t="shared" si="37"/>
        <v>0</v>
      </c>
      <c r="BI178" s="134">
        <f t="shared" si="38"/>
        <v>0</v>
      </c>
      <c r="BJ178" s="13" t="s">
        <v>76</v>
      </c>
      <c r="BK178" s="134">
        <f t="shared" si="39"/>
        <v>11.44</v>
      </c>
      <c r="BL178" s="13" t="s">
        <v>366</v>
      </c>
      <c r="BM178" s="133" t="s">
        <v>5497</v>
      </c>
    </row>
    <row r="179" spans="2:65" s="1" customFormat="1" ht="24.2" customHeight="1">
      <c r="B179" s="122"/>
      <c r="C179" s="123" t="s">
        <v>286</v>
      </c>
      <c r="D179" s="123" t="s">
        <v>113</v>
      </c>
      <c r="E179" s="124" t="s">
        <v>5498</v>
      </c>
      <c r="F179" s="125" t="s">
        <v>5499</v>
      </c>
      <c r="G179" s="126" t="s">
        <v>146</v>
      </c>
      <c r="H179" s="127">
        <v>100</v>
      </c>
      <c r="I179" s="128">
        <v>114</v>
      </c>
      <c r="J179" s="128">
        <f t="shared" si="30"/>
        <v>11400</v>
      </c>
      <c r="K179" s="125" t="s">
        <v>5362</v>
      </c>
      <c r="L179" s="25"/>
      <c r="M179" s="129" t="s">
        <v>1</v>
      </c>
      <c r="N179" s="130" t="s">
        <v>34</v>
      </c>
      <c r="O179" s="131">
        <v>0.3</v>
      </c>
      <c r="P179" s="131">
        <f t="shared" si="31"/>
        <v>30</v>
      </c>
      <c r="Q179" s="131">
        <v>0</v>
      </c>
      <c r="R179" s="131">
        <f t="shared" si="32"/>
        <v>0</v>
      </c>
      <c r="S179" s="131">
        <v>0</v>
      </c>
      <c r="T179" s="132">
        <f t="shared" si="33"/>
        <v>0</v>
      </c>
      <c r="AR179" s="133" t="s">
        <v>366</v>
      </c>
      <c r="AT179" s="133" t="s">
        <v>113</v>
      </c>
      <c r="AU179" s="133" t="s">
        <v>76</v>
      </c>
      <c r="AY179" s="13" t="s">
        <v>112</v>
      </c>
      <c r="BE179" s="134">
        <f t="shared" si="34"/>
        <v>11400</v>
      </c>
      <c r="BF179" s="134">
        <f t="shared" si="35"/>
        <v>0</v>
      </c>
      <c r="BG179" s="134">
        <f t="shared" si="36"/>
        <v>0</v>
      </c>
      <c r="BH179" s="134">
        <f t="shared" si="37"/>
        <v>0</v>
      </c>
      <c r="BI179" s="134">
        <f t="shared" si="38"/>
        <v>0</v>
      </c>
      <c r="BJ179" s="13" t="s">
        <v>76</v>
      </c>
      <c r="BK179" s="134">
        <f t="shared" si="39"/>
        <v>11400</v>
      </c>
      <c r="BL179" s="13" t="s">
        <v>366</v>
      </c>
      <c r="BM179" s="133" t="s">
        <v>5500</v>
      </c>
    </row>
    <row r="180" spans="2:65" s="1" customFormat="1" ht="24.2" customHeight="1">
      <c r="B180" s="122"/>
      <c r="C180" s="123" t="s">
        <v>290</v>
      </c>
      <c r="D180" s="123" t="s">
        <v>113</v>
      </c>
      <c r="E180" s="124" t="s">
        <v>5501</v>
      </c>
      <c r="F180" s="125" t="s">
        <v>5502</v>
      </c>
      <c r="G180" s="126" t="s">
        <v>146</v>
      </c>
      <c r="H180" s="127">
        <v>100</v>
      </c>
      <c r="I180" s="128">
        <v>172</v>
      </c>
      <c r="J180" s="128">
        <f t="shared" si="30"/>
        <v>17200</v>
      </c>
      <c r="K180" s="125" t="s">
        <v>5362</v>
      </c>
      <c r="L180" s="25"/>
      <c r="M180" s="129" t="s">
        <v>1</v>
      </c>
      <c r="N180" s="130" t="s">
        <v>34</v>
      </c>
      <c r="O180" s="131">
        <v>0.45</v>
      </c>
      <c r="P180" s="131">
        <f t="shared" si="31"/>
        <v>45</v>
      </c>
      <c r="Q180" s="131">
        <v>0</v>
      </c>
      <c r="R180" s="131">
        <f t="shared" si="32"/>
        <v>0</v>
      </c>
      <c r="S180" s="131">
        <v>0</v>
      </c>
      <c r="T180" s="132">
        <f t="shared" si="33"/>
        <v>0</v>
      </c>
      <c r="AR180" s="133" t="s">
        <v>366</v>
      </c>
      <c r="AT180" s="133" t="s">
        <v>113</v>
      </c>
      <c r="AU180" s="133" t="s">
        <v>76</v>
      </c>
      <c r="AY180" s="13" t="s">
        <v>112</v>
      </c>
      <c r="BE180" s="134">
        <f t="shared" si="34"/>
        <v>17200</v>
      </c>
      <c r="BF180" s="134">
        <f t="shared" si="35"/>
        <v>0</v>
      </c>
      <c r="BG180" s="134">
        <f t="shared" si="36"/>
        <v>0</v>
      </c>
      <c r="BH180" s="134">
        <f t="shared" si="37"/>
        <v>0</v>
      </c>
      <c r="BI180" s="134">
        <f t="shared" si="38"/>
        <v>0</v>
      </c>
      <c r="BJ180" s="13" t="s">
        <v>76</v>
      </c>
      <c r="BK180" s="134">
        <f t="shared" si="39"/>
        <v>17200</v>
      </c>
      <c r="BL180" s="13" t="s">
        <v>366</v>
      </c>
      <c r="BM180" s="133" t="s">
        <v>5503</v>
      </c>
    </row>
    <row r="181" spans="2:65" s="1" customFormat="1" ht="24.2" customHeight="1">
      <c r="B181" s="122"/>
      <c r="C181" s="123" t="s">
        <v>294</v>
      </c>
      <c r="D181" s="123" t="s">
        <v>113</v>
      </c>
      <c r="E181" s="124" t="s">
        <v>5504</v>
      </c>
      <c r="F181" s="125" t="s">
        <v>5505</v>
      </c>
      <c r="G181" s="126" t="s">
        <v>146</v>
      </c>
      <c r="H181" s="127">
        <v>100</v>
      </c>
      <c r="I181" s="128">
        <v>229</v>
      </c>
      <c r="J181" s="128">
        <f t="shared" si="30"/>
        <v>22900</v>
      </c>
      <c r="K181" s="125" t="s">
        <v>5362</v>
      </c>
      <c r="L181" s="25"/>
      <c r="M181" s="129" t="s">
        <v>1</v>
      </c>
      <c r="N181" s="130" t="s">
        <v>34</v>
      </c>
      <c r="O181" s="131">
        <v>0.6</v>
      </c>
      <c r="P181" s="131">
        <f t="shared" si="31"/>
        <v>60</v>
      </c>
      <c r="Q181" s="131">
        <v>0</v>
      </c>
      <c r="R181" s="131">
        <f t="shared" si="32"/>
        <v>0</v>
      </c>
      <c r="S181" s="131">
        <v>0</v>
      </c>
      <c r="T181" s="132">
        <f t="shared" si="33"/>
        <v>0</v>
      </c>
      <c r="AR181" s="133" t="s">
        <v>366</v>
      </c>
      <c r="AT181" s="133" t="s">
        <v>113</v>
      </c>
      <c r="AU181" s="133" t="s">
        <v>76</v>
      </c>
      <c r="AY181" s="13" t="s">
        <v>112</v>
      </c>
      <c r="BE181" s="134">
        <f t="shared" si="34"/>
        <v>22900</v>
      </c>
      <c r="BF181" s="134">
        <f t="shared" si="35"/>
        <v>0</v>
      </c>
      <c r="BG181" s="134">
        <f t="shared" si="36"/>
        <v>0</v>
      </c>
      <c r="BH181" s="134">
        <f t="shared" si="37"/>
        <v>0</v>
      </c>
      <c r="BI181" s="134">
        <f t="shared" si="38"/>
        <v>0</v>
      </c>
      <c r="BJ181" s="13" t="s">
        <v>76</v>
      </c>
      <c r="BK181" s="134">
        <f t="shared" si="39"/>
        <v>22900</v>
      </c>
      <c r="BL181" s="13" t="s">
        <v>366</v>
      </c>
      <c r="BM181" s="133" t="s">
        <v>5506</v>
      </c>
    </row>
    <row r="182" spans="2:65" s="1" customFormat="1" ht="24.2" customHeight="1">
      <c r="B182" s="122"/>
      <c r="C182" s="123" t="s">
        <v>298</v>
      </c>
      <c r="D182" s="123" t="s">
        <v>113</v>
      </c>
      <c r="E182" s="124" t="s">
        <v>5507</v>
      </c>
      <c r="F182" s="125" t="s">
        <v>5508</v>
      </c>
      <c r="G182" s="126" t="s">
        <v>146</v>
      </c>
      <c r="H182" s="127">
        <v>2</v>
      </c>
      <c r="I182" s="128">
        <v>65</v>
      </c>
      <c r="J182" s="128">
        <f t="shared" si="30"/>
        <v>130</v>
      </c>
      <c r="K182" s="125" t="s">
        <v>5362</v>
      </c>
      <c r="L182" s="25"/>
      <c r="M182" s="129" t="s">
        <v>1</v>
      </c>
      <c r="N182" s="130" t="s">
        <v>34</v>
      </c>
      <c r="O182" s="131">
        <v>0.16</v>
      </c>
      <c r="P182" s="131">
        <f t="shared" si="31"/>
        <v>0.32</v>
      </c>
      <c r="Q182" s="131">
        <v>0</v>
      </c>
      <c r="R182" s="131">
        <f t="shared" si="32"/>
        <v>0</v>
      </c>
      <c r="S182" s="131">
        <v>0.41699999999999998</v>
      </c>
      <c r="T182" s="132">
        <f t="shared" si="33"/>
        <v>0.83399999999999996</v>
      </c>
      <c r="AR182" s="133" t="s">
        <v>366</v>
      </c>
      <c r="AT182" s="133" t="s">
        <v>113</v>
      </c>
      <c r="AU182" s="133" t="s">
        <v>76</v>
      </c>
      <c r="AY182" s="13" t="s">
        <v>112</v>
      </c>
      <c r="BE182" s="134">
        <f t="shared" si="34"/>
        <v>130</v>
      </c>
      <c r="BF182" s="134">
        <f t="shared" si="35"/>
        <v>0</v>
      </c>
      <c r="BG182" s="134">
        <f t="shared" si="36"/>
        <v>0</v>
      </c>
      <c r="BH182" s="134">
        <f t="shared" si="37"/>
        <v>0</v>
      </c>
      <c r="BI182" s="134">
        <f t="shared" si="38"/>
        <v>0</v>
      </c>
      <c r="BJ182" s="13" t="s">
        <v>76</v>
      </c>
      <c r="BK182" s="134">
        <f t="shared" si="39"/>
        <v>130</v>
      </c>
      <c r="BL182" s="13" t="s">
        <v>366</v>
      </c>
      <c r="BM182" s="133" t="s">
        <v>5509</v>
      </c>
    </row>
    <row r="183" spans="2:65" s="1" customFormat="1" ht="33" customHeight="1">
      <c r="B183" s="122"/>
      <c r="C183" s="123" t="s">
        <v>302</v>
      </c>
      <c r="D183" s="123" t="s">
        <v>113</v>
      </c>
      <c r="E183" s="124" t="s">
        <v>5510</v>
      </c>
      <c r="F183" s="125" t="s">
        <v>5511</v>
      </c>
      <c r="G183" s="126" t="s">
        <v>146</v>
      </c>
      <c r="H183" s="127">
        <v>2</v>
      </c>
      <c r="I183" s="128">
        <v>36.6</v>
      </c>
      <c r="J183" s="128">
        <f t="shared" si="30"/>
        <v>73.2</v>
      </c>
      <c r="K183" s="125" t="s">
        <v>5362</v>
      </c>
      <c r="L183" s="25"/>
      <c r="M183" s="129" t="s">
        <v>1</v>
      </c>
      <c r="N183" s="130" t="s">
        <v>34</v>
      </c>
      <c r="O183" s="131">
        <v>0.09</v>
      </c>
      <c r="P183" s="131">
        <f t="shared" si="31"/>
        <v>0.18</v>
      </c>
      <c r="Q183" s="131">
        <v>0</v>
      </c>
      <c r="R183" s="131">
        <f t="shared" si="32"/>
        <v>0</v>
      </c>
      <c r="S183" s="131">
        <v>0.255</v>
      </c>
      <c r="T183" s="132">
        <f t="shared" si="33"/>
        <v>0.51</v>
      </c>
      <c r="AR183" s="133" t="s">
        <v>366</v>
      </c>
      <c r="AT183" s="133" t="s">
        <v>113</v>
      </c>
      <c r="AU183" s="133" t="s">
        <v>76</v>
      </c>
      <c r="AY183" s="13" t="s">
        <v>112</v>
      </c>
      <c r="BE183" s="134">
        <f t="shared" si="34"/>
        <v>73.2</v>
      </c>
      <c r="BF183" s="134">
        <f t="shared" si="35"/>
        <v>0</v>
      </c>
      <c r="BG183" s="134">
        <f t="shared" si="36"/>
        <v>0</v>
      </c>
      <c r="BH183" s="134">
        <f t="shared" si="37"/>
        <v>0</v>
      </c>
      <c r="BI183" s="134">
        <f t="shared" si="38"/>
        <v>0</v>
      </c>
      <c r="BJ183" s="13" t="s">
        <v>76</v>
      </c>
      <c r="BK183" s="134">
        <f t="shared" si="39"/>
        <v>73.2</v>
      </c>
      <c r="BL183" s="13" t="s">
        <v>366</v>
      </c>
      <c r="BM183" s="133" t="s">
        <v>5512</v>
      </c>
    </row>
    <row r="184" spans="2:65" s="1" customFormat="1" ht="24.2" customHeight="1">
      <c r="B184" s="122"/>
      <c r="C184" s="123" t="s">
        <v>306</v>
      </c>
      <c r="D184" s="123" t="s">
        <v>113</v>
      </c>
      <c r="E184" s="124" t="s">
        <v>5513</v>
      </c>
      <c r="F184" s="125" t="s">
        <v>5514</v>
      </c>
      <c r="G184" s="126" t="s">
        <v>146</v>
      </c>
      <c r="H184" s="127">
        <v>2</v>
      </c>
      <c r="I184" s="128">
        <v>69.5</v>
      </c>
      <c r="J184" s="128">
        <f t="shared" si="30"/>
        <v>139</v>
      </c>
      <c r="K184" s="125" t="s">
        <v>5362</v>
      </c>
      <c r="L184" s="25"/>
      <c r="M184" s="129" t="s">
        <v>1</v>
      </c>
      <c r="N184" s="130" t="s">
        <v>34</v>
      </c>
      <c r="O184" s="131">
        <v>0.17100000000000001</v>
      </c>
      <c r="P184" s="131">
        <f t="shared" si="31"/>
        <v>0.34200000000000003</v>
      </c>
      <c r="Q184" s="131">
        <v>0</v>
      </c>
      <c r="R184" s="131">
        <f t="shared" si="32"/>
        <v>0</v>
      </c>
      <c r="S184" s="131">
        <v>0.29499999999999998</v>
      </c>
      <c r="T184" s="132">
        <f t="shared" si="33"/>
        <v>0.59</v>
      </c>
      <c r="AR184" s="133" t="s">
        <v>366</v>
      </c>
      <c r="AT184" s="133" t="s">
        <v>113</v>
      </c>
      <c r="AU184" s="133" t="s">
        <v>76</v>
      </c>
      <c r="AY184" s="13" t="s">
        <v>112</v>
      </c>
      <c r="BE184" s="134">
        <f t="shared" si="34"/>
        <v>139</v>
      </c>
      <c r="BF184" s="134">
        <f t="shared" si="35"/>
        <v>0</v>
      </c>
      <c r="BG184" s="134">
        <f t="shared" si="36"/>
        <v>0</v>
      </c>
      <c r="BH184" s="134">
        <f t="shared" si="37"/>
        <v>0</v>
      </c>
      <c r="BI184" s="134">
        <f t="shared" si="38"/>
        <v>0</v>
      </c>
      <c r="BJ184" s="13" t="s">
        <v>76</v>
      </c>
      <c r="BK184" s="134">
        <f t="shared" si="39"/>
        <v>139</v>
      </c>
      <c r="BL184" s="13" t="s">
        <v>366</v>
      </c>
      <c r="BM184" s="133" t="s">
        <v>5515</v>
      </c>
    </row>
    <row r="185" spans="2:65" s="1" customFormat="1" ht="33" customHeight="1">
      <c r="B185" s="122"/>
      <c r="C185" s="123" t="s">
        <v>310</v>
      </c>
      <c r="D185" s="123" t="s">
        <v>113</v>
      </c>
      <c r="E185" s="124" t="s">
        <v>5516</v>
      </c>
      <c r="F185" s="125" t="s">
        <v>5517</v>
      </c>
      <c r="G185" s="126" t="s">
        <v>146</v>
      </c>
      <c r="H185" s="127">
        <v>2</v>
      </c>
      <c r="I185" s="128">
        <v>102</v>
      </c>
      <c r="J185" s="128">
        <f t="shared" si="30"/>
        <v>204</v>
      </c>
      <c r="K185" s="125" t="s">
        <v>5362</v>
      </c>
      <c r="L185" s="25"/>
      <c r="M185" s="129" t="s">
        <v>1</v>
      </c>
      <c r="N185" s="130" t="s">
        <v>34</v>
      </c>
      <c r="O185" s="131">
        <v>0.251</v>
      </c>
      <c r="P185" s="131">
        <f t="shared" si="31"/>
        <v>0.502</v>
      </c>
      <c r="Q185" s="131">
        <v>0</v>
      </c>
      <c r="R185" s="131">
        <f t="shared" si="32"/>
        <v>0</v>
      </c>
      <c r="S185" s="131">
        <v>0.18</v>
      </c>
      <c r="T185" s="132">
        <f t="shared" si="33"/>
        <v>0.36</v>
      </c>
      <c r="AR185" s="133" t="s">
        <v>366</v>
      </c>
      <c r="AT185" s="133" t="s">
        <v>113</v>
      </c>
      <c r="AU185" s="133" t="s">
        <v>76</v>
      </c>
      <c r="AY185" s="13" t="s">
        <v>112</v>
      </c>
      <c r="BE185" s="134">
        <f t="shared" si="34"/>
        <v>204</v>
      </c>
      <c r="BF185" s="134">
        <f t="shared" si="35"/>
        <v>0</v>
      </c>
      <c r="BG185" s="134">
        <f t="shared" si="36"/>
        <v>0</v>
      </c>
      <c r="BH185" s="134">
        <f t="shared" si="37"/>
        <v>0</v>
      </c>
      <c r="BI185" s="134">
        <f t="shared" si="38"/>
        <v>0</v>
      </c>
      <c r="BJ185" s="13" t="s">
        <v>76</v>
      </c>
      <c r="BK185" s="134">
        <f t="shared" si="39"/>
        <v>204</v>
      </c>
      <c r="BL185" s="13" t="s">
        <v>366</v>
      </c>
      <c r="BM185" s="133" t="s">
        <v>5518</v>
      </c>
    </row>
    <row r="186" spans="2:65" s="1" customFormat="1" ht="37.9" customHeight="1">
      <c r="B186" s="122"/>
      <c r="C186" s="123" t="s">
        <v>314</v>
      </c>
      <c r="D186" s="123" t="s">
        <v>113</v>
      </c>
      <c r="E186" s="124" t="s">
        <v>5519</v>
      </c>
      <c r="F186" s="125" t="s">
        <v>5520</v>
      </c>
      <c r="G186" s="126" t="s">
        <v>146</v>
      </c>
      <c r="H186" s="127">
        <v>2</v>
      </c>
      <c r="I186" s="128">
        <v>1190</v>
      </c>
      <c r="J186" s="128">
        <f t="shared" si="30"/>
        <v>2380</v>
      </c>
      <c r="K186" s="125" t="s">
        <v>5362</v>
      </c>
      <c r="L186" s="25"/>
      <c r="M186" s="129" t="s">
        <v>1</v>
      </c>
      <c r="N186" s="130" t="s">
        <v>34</v>
      </c>
      <c r="O186" s="131">
        <v>2.0670000000000002</v>
      </c>
      <c r="P186" s="131">
        <f t="shared" si="31"/>
        <v>4.1340000000000003</v>
      </c>
      <c r="Q186" s="131">
        <v>0</v>
      </c>
      <c r="R186" s="131">
        <f t="shared" si="32"/>
        <v>0</v>
      </c>
      <c r="S186" s="131">
        <v>0.625</v>
      </c>
      <c r="T186" s="132">
        <f t="shared" si="33"/>
        <v>1.25</v>
      </c>
      <c r="AR186" s="133" t="s">
        <v>366</v>
      </c>
      <c r="AT186" s="133" t="s">
        <v>113</v>
      </c>
      <c r="AU186" s="133" t="s">
        <v>76</v>
      </c>
      <c r="AY186" s="13" t="s">
        <v>112</v>
      </c>
      <c r="BE186" s="134">
        <f t="shared" si="34"/>
        <v>2380</v>
      </c>
      <c r="BF186" s="134">
        <f t="shared" si="35"/>
        <v>0</v>
      </c>
      <c r="BG186" s="134">
        <f t="shared" si="36"/>
        <v>0</v>
      </c>
      <c r="BH186" s="134">
        <f t="shared" si="37"/>
        <v>0</v>
      </c>
      <c r="BI186" s="134">
        <f t="shared" si="38"/>
        <v>0</v>
      </c>
      <c r="BJ186" s="13" t="s">
        <v>76</v>
      </c>
      <c r="BK186" s="134">
        <f t="shared" si="39"/>
        <v>2380</v>
      </c>
      <c r="BL186" s="13" t="s">
        <v>366</v>
      </c>
      <c r="BM186" s="133" t="s">
        <v>5521</v>
      </c>
    </row>
    <row r="187" spans="2:65" s="1" customFormat="1" ht="24.2" customHeight="1">
      <c r="B187" s="122"/>
      <c r="C187" s="123" t="s">
        <v>318</v>
      </c>
      <c r="D187" s="123" t="s">
        <v>113</v>
      </c>
      <c r="E187" s="124" t="s">
        <v>5522</v>
      </c>
      <c r="F187" s="125" t="s">
        <v>5523</v>
      </c>
      <c r="G187" s="126" t="s">
        <v>146</v>
      </c>
      <c r="H187" s="127">
        <v>100</v>
      </c>
      <c r="I187" s="128">
        <v>217</v>
      </c>
      <c r="J187" s="128">
        <f t="shared" si="30"/>
        <v>21700</v>
      </c>
      <c r="K187" s="125" t="s">
        <v>5362</v>
      </c>
      <c r="L187" s="25"/>
      <c r="M187" s="129" t="s">
        <v>1</v>
      </c>
      <c r="N187" s="130" t="s">
        <v>34</v>
      </c>
      <c r="O187" s="131">
        <v>0.375</v>
      </c>
      <c r="P187" s="131">
        <f t="shared" si="31"/>
        <v>37.5</v>
      </c>
      <c r="Q187" s="131">
        <v>0</v>
      </c>
      <c r="R187" s="131">
        <f t="shared" si="32"/>
        <v>0</v>
      </c>
      <c r="S187" s="131">
        <v>0.12</v>
      </c>
      <c r="T187" s="132">
        <f t="shared" si="33"/>
        <v>12</v>
      </c>
      <c r="AR187" s="133" t="s">
        <v>366</v>
      </c>
      <c r="AT187" s="133" t="s">
        <v>113</v>
      </c>
      <c r="AU187" s="133" t="s">
        <v>76</v>
      </c>
      <c r="AY187" s="13" t="s">
        <v>112</v>
      </c>
      <c r="BE187" s="134">
        <f t="shared" si="34"/>
        <v>21700</v>
      </c>
      <c r="BF187" s="134">
        <f t="shared" si="35"/>
        <v>0</v>
      </c>
      <c r="BG187" s="134">
        <f t="shared" si="36"/>
        <v>0</v>
      </c>
      <c r="BH187" s="134">
        <f t="shared" si="37"/>
        <v>0</v>
      </c>
      <c r="BI187" s="134">
        <f t="shared" si="38"/>
        <v>0</v>
      </c>
      <c r="BJ187" s="13" t="s">
        <v>76</v>
      </c>
      <c r="BK187" s="134">
        <f t="shared" si="39"/>
        <v>21700</v>
      </c>
      <c r="BL187" s="13" t="s">
        <v>366</v>
      </c>
      <c r="BM187" s="133" t="s">
        <v>5524</v>
      </c>
    </row>
    <row r="188" spans="2:65" s="1" customFormat="1" ht="24.2" customHeight="1">
      <c r="B188" s="122"/>
      <c r="C188" s="123" t="s">
        <v>322</v>
      </c>
      <c r="D188" s="123" t="s">
        <v>113</v>
      </c>
      <c r="E188" s="124" t="s">
        <v>5525</v>
      </c>
      <c r="F188" s="125" t="s">
        <v>5526</v>
      </c>
      <c r="G188" s="126" t="s">
        <v>146</v>
      </c>
      <c r="H188" s="127">
        <v>100</v>
      </c>
      <c r="I188" s="128">
        <v>361</v>
      </c>
      <c r="J188" s="128">
        <f t="shared" si="30"/>
        <v>36100</v>
      </c>
      <c r="K188" s="125" t="s">
        <v>5362</v>
      </c>
      <c r="L188" s="25"/>
      <c r="M188" s="129" t="s">
        <v>1</v>
      </c>
      <c r="N188" s="130" t="s">
        <v>34</v>
      </c>
      <c r="O188" s="131">
        <v>0.625</v>
      </c>
      <c r="P188" s="131">
        <f t="shared" si="31"/>
        <v>62.5</v>
      </c>
      <c r="Q188" s="131">
        <v>0</v>
      </c>
      <c r="R188" s="131">
        <f t="shared" si="32"/>
        <v>0</v>
      </c>
      <c r="S188" s="131">
        <v>0.316</v>
      </c>
      <c r="T188" s="132">
        <f t="shared" si="33"/>
        <v>31.6</v>
      </c>
      <c r="AR188" s="133" t="s">
        <v>366</v>
      </c>
      <c r="AT188" s="133" t="s">
        <v>113</v>
      </c>
      <c r="AU188" s="133" t="s">
        <v>76</v>
      </c>
      <c r="AY188" s="13" t="s">
        <v>112</v>
      </c>
      <c r="BE188" s="134">
        <f t="shared" si="34"/>
        <v>36100</v>
      </c>
      <c r="BF188" s="134">
        <f t="shared" si="35"/>
        <v>0</v>
      </c>
      <c r="BG188" s="134">
        <f t="shared" si="36"/>
        <v>0</v>
      </c>
      <c r="BH188" s="134">
        <f t="shared" si="37"/>
        <v>0</v>
      </c>
      <c r="BI188" s="134">
        <f t="shared" si="38"/>
        <v>0</v>
      </c>
      <c r="BJ188" s="13" t="s">
        <v>76</v>
      </c>
      <c r="BK188" s="134">
        <f t="shared" si="39"/>
        <v>36100</v>
      </c>
      <c r="BL188" s="13" t="s">
        <v>366</v>
      </c>
      <c r="BM188" s="133" t="s">
        <v>5527</v>
      </c>
    </row>
    <row r="189" spans="2:65" s="1" customFormat="1" ht="24.2" customHeight="1">
      <c r="B189" s="122"/>
      <c r="C189" s="123" t="s">
        <v>326</v>
      </c>
      <c r="D189" s="123" t="s">
        <v>113</v>
      </c>
      <c r="E189" s="124" t="s">
        <v>5528</v>
      </c>
      <c r="F189" s="125" t="s">
        <v>5529</v>
      </c>
      <c r="G189" s="126" t="s">
        <v>116</v>
      </c>
      <c r="H189" s="127">
        <v>200</v>
      </c>
      <c r="I189" s="128">
        <v>367</v>
      </c>
      <c r="J189" s="128">
        <f t="shared" si="30"/>
        <v>73400</v>
      </c>
      <c r="K189" s="125" t="s">
        <v>5362</v>
      </c>
      <c r="L189" s="25"/>
      <c r="M189" s="129" t="s">
        <v>1</v>
      </c>
      <c r="N189" s="130" t="s">
        <v>34</v>
      </c>
      <c r="O189" s="131">
        <v>0.34899999999999998</v>
      </c>
      <c r="P189" s="131">
        <f t="shared" si="31"/>
        <v>69.8</v>
      </c>
      <c r="Q189" s="131">
        <v>8.0000000000000007E-5</v>
      </c>
      <c r="R189" s="131">
        <f t="shared" si="32"/>
        <v>1.6E-2</v>
      </c>
      <c r="S189" s="131">
        <v>0</v>
      </c>
      <c r="T189" s="132">
        <f t="shared" si="33"/>
        <v>0</v>
      </c>
      <c r="AR189" s="133" t="s">
        <v>366</v>
      </c>
      <c r="AT189" s="133" t="s">
        <v>113</v>
      </c>
      <c r="AU189" s="133" t="s">
        <v>76</v>
      </c>
      <c r="AY189" s="13" t="s">
        <v>112</v>
      </c>
      <c r="BE189" s="134">
        <f t="shared" si="34"/>
        <v>73400</v>
      </c>
      <c r="BF189" s="134">
        <f t="shared" si="35"/>
        <v>0</v>
      </c>
      <c r="BG189" s="134">
        <f t="shared" si="36"/>
        <v>0</v>
      </c>
      <c r="BH189" s="134">
        <f t="shared" si="37"/>
        <v>0</v>
      </c>
      <c r="BI189" s="134">
        <f t="shared" si="38"/>
        <v>0</v>
      </c>
      <c r="BJ189" s="13" t="s">
        <v>76</v>
      </c>
      <c r="BK189" s="134">
        <f t="shared" si="39"/>
        <v>73400</v>
      </c>
      <c r="BL189" s="13" t="s">
        <v>366</v>
      </c>
      <c r="BM189" s="133" t="s">
        <v>5530</v>
      </c>
    </row>
    <row r="190" spans="2:65" s="1" customFormat="1" ht="24.2" customHeight="1">
      <c r="B190" s="122"/>
      <c r="C190" s="123" t="s">
        <v>330</v>
      </c>
      <c r="D190" s="123" t="s">
        <v>113</v>
      </c>
      <c r="E190" s="124" t="s">
        <v>5531</v>
      </c>
      <c r="F190" s="125" t="s">
        <v>5532</v>
      </c>
      <c r="G190" s="126" t="s">
        <v>116</v>
      </c>
      <c r="H190" s="127">
        <v>200</v>
      </c>
      <c r="I190" s="128">
        <v>118</v>
      </c>
      <c r="J190" s="128">
        <f t="shared" si="30"/>
        <v>23600</v>
      </c>
      <c r="K190" s="125" t="s">
        <v>5362</v>
      </c>
      <c r="L190" s="25"/>
      <c r="M190" s="129" t="s">
        <v>1</v>
      </c>
      <c r="N190" s="130" t="s">
        <v>34</v>
      </c>
      <c r="O190" s="131">
        <v>0.193</v>
      </c>
      <c r="P190" s="131">
        <f t="shared" si="31"/>
        <v>38.6</v>
      </c>
      <c r="Q190" s="131">
        <v>0</v>
      </c>
      <c r="R190" s="131">
        <f t="shared" si="32"/>
        <v>0</v>
      </c>
      <c r="S190" s="131">
        <v>0</v>
      </c>
      <c r="T190" s="132">
        <f t="shared" si="33"/>
        <v>0</v>
      </c>
      <c r="AR190" s="133" t="s">
        <v>366</v>
      </c>
      <c r="AT190" s="133" t="s">
        <v>113</v>
      </c>
      <c r="AU190" s="133" t="s">
        <v>76</v>
      </c>
      <c r="AY190" s="13" t="s">
        <v>112</v>
      </c>
      <c r="BE190" s="134">
        <f t="shared" si="34"/>
        <v>23600</v>
      </c>
      <c r="BF190" s="134">
        <f t="shared" si="35"/>
        <v>0</v>
      </c>
      <c r="BG190" s="134">
        <f t="shared" si="36"/>
        <v>0</v>
      </c>
      <c r="BH190" s="134">
        <f t="shared" si="37"/>
        <v>0</v>
      </c>
      <c r="BI190" s="134">
        <f t="shared" si="38"/>
        <v>0</v>
      </c>
      <c r="BJ190" s="13" t="s">
        <v>76</v>
      </c>
      <c r="BK190" s="134">
        <f t="shared" si="39"/>
        <v>23600</v>
      </c>
      <c r="BL190" s="13" t="s">
        <v>366</v>
      </c>
      <c r="BM190" s="133" t="s">
        <v>5533</v>
      </c>
    </row>
    <row r="191" spans="2:65" s="1" customFormat="1" ht="24.2" customHeight="1">
      <c r="B191" s="122"/>
      <c r="C191" s="123" t="s">
        <v>334</v>
      </c>
      <c r="D191" s="123" t="s">
        <v>113</v>
      </c>
      <c r="E191" s="124" t="s">
        <v>5534</v>
      </c>
      <c r="F191" s="125" t="s">
        <v>5535</v>
      </c>
      <c r="G191" s="126" t="s">
        <v>116</v>
      </c>
      <c r="H191" s="127">
        <v>200</v>
      </c>
      <c r="I191" s="128">
        <v>187</v>
      </c>
      <c r="J191" s="128">
        <f t="shared" si="30"/>
        <v>37400</v>
      </c>
      <c r="K191" s="125" t="s">
        <v>5362</v>
      </c>
      <c r="L191" s="25"/>
      <c r="M191" s="129" t="s">
        <v>1</v>
      </c>
      <c r="N191" s="130" t="s">
        <v>34</v>
      </c>
      <c r="O191" s="131">
        <v>0.32100000000000001</v>
      </c>
      <c r="P191" s="131">
        <f t="shared" si="31"/>
        <v>64.2</v>
      </c>
      <c r="Q191" s="131">
        <v>0</v>
      </c>
      <c r="R191" s="131">
        <f t="shared" si="32"/>
        <v>0</v>
      </c>
      <c r="S191" s="131">
        <v>0</v>
      </c>
      <c r="T191" s="132">
        <f t="shared" si="33"/>
        <v>0</v>
      </c>
      <c r="AR191" s="133" t="s">
        <v>366</v>
      </c>
      <c r="AT191" s="133" t="s">
        <v>113</v>
      </c>
      <c r="AU191" s="133" t="s">
        <v>76</v>
      </c>
      <c r="AY191" s="13" t="s">
        <v>112</v>
      </c>
      <c r="BE191" s="134">
        <f t="shared" si="34"/>
        <v>37400</v>
      </c>
      <c r="BF191" s="134">
        <f t="shared" si="35"/>
        <v>0</v>
      </c>
      <c r="BG191" s="134">
        <f t="shared" si="36"/>
        <v>0</v>
      </c>
      <c r="BH191" s="134">
        <f t="shared" si="37"/>
        <v>0</v>
      </c>
      <c r="BI191" s="134">
        <f t="shared" si="38"/>
        <v>0</v>
      </c>
      <c r="BJ191" s="13" t="s">
        <v>76</v>
      </c>
      <c r="BK191" s="134">
        <f t="shared" si="39"/>
        <v>37400</v>
      </c>
      <c r="BL191" s="13" t="s">
        <v>366</v>
      </c>
      <c r="BM191" s="133" t="s">
        <v>5536</v>
      </c>
    </row>
    <row r="192" spans="2:65" s="1" customFormat="1" ht="24.2" customHeight="1">
      <c r="B192" s="122"/>
      <c r="C192" s="123" t="s">
        <v>338</v>
      </c>
      <c r="D192" s="123" t="s">
        <v>113</v>
      </c>
      <c r="E192" s="124" t="s">
        <v>5537</v>
      </c>
      <c r="F192" s="125" t="s">
        <v>5538</v>
      </c>
      <c r="G192" s="126" t="s">
        <v>1319</v>
      </c>
      <c r="H192" s="127">
        <v>250</v>
      </c>
      <c r="I192" s="128">
        <v>1770</v>
      </c>
      <c r="J192" s="128">
        <f t="shared" si="30"/>
        <v>442500</v>
      </c>
      <c r="K192" s="125" t="s">
        <v>5362</v>
      </c>
      <c r="L192" s="25"/>
      <c r="M192" s="129" t="s">
        <v>1</v>
      </c>
      <c r="N192" s="130" t="s">
        <v>34</v>
      </c>
      <c r="O192" s="131">
        <v>4.665</v>
      </c>
      <c r="P192" s="131">
        <f t="shared" si="31"/>
        <v>1166.25</v>
      </c>
      <c r="Q192" s="131">
        <v>0</v>
      </c>
      <c r="R192" s="131">
        <f t="shared" si="32"/>
        <v>0</v>
      </c>
      <c r="S192" s="131">
        <v>0</v>
      </c>
      <c r="T192" s="132">
        <f t="shared" si="33"/>
        <v>0</v>
      </c>
      <c r="AR192" s="133" t="s">
        <v>366</v>
      </c>
      <c r="AT192" s="133" t="s">
        <v>113</v>
      </c>
      <c r="AU192" s="133" t="s">
        <v>76</v>
      </c>
      <c r="AY192" s="13" t="s">
        <v>112</v>
      </c>
      <c r="BE192" s="134">
        <f t="shared" si="34"/>
        <v>442500</v>
      </c>
      <c r="BF192" s="134">
        <f t="shared" si="35"/>
        <v>0</v>
      </c>
      <c r="BG192" s="134">
        <f t="shared" si="36"/>
        <v>0</v>
      </c>
      <c r="BH192" s="134">
        <f t="shared" si="37"/>
        <v>0</v>
      </c>
      <c r="BI192" s="134">
        <f t="shared" si="38"/>
        <v>0</v>
      </c>
      <c r="BJ192" s="13" t="s">
        <v>76</v>
      </c>
      <c r="BK192" s="134">
        <f t="shared" si="39"/>
        <v>442500</v>
      </c>
      <c r="BL192" s="13" t="s">
        <v>366</v>
      </c>
      <c r="BM192" s="133" t="s">
        <v>5539</v>
      </c>
    </row>
    <row r="193" spans="2:65" s="1" customFormat="1" ht="24.2" customHeight="1">
      <c r="B193" s="122"/>
      <c r="C193" s="123" t="s">
        <v>350</v>
      </c>
      <c r="D193" s="123" t="s">
        <v>113</v>
      </c>
      <c r="E193" s="124" t="s">
        <v>5540</v>
      </c>
      <c r="F193" s="125" t="s">
        <v>5541</v>
      </c>
      <c r="G193" s="126" t="s">
        <v>1319</v>
      </c>
      <c r="H193" s="127">
        <v>250</v>
      </c>
      <c r="I193" s="128">
        <v>1230</v>
      </c>
      <c r="J193" s="128">
        <f t="shared" si="30"/>
        <v>307500</v>
      </c>
      <c r="K193" s="125" t="s">
        <v>5362</v>
      </c>
      <c r="L193" s="25"/>
      <c r="M193" s="129" t="s">
        <v>1</v>
      </c>
      <c r="N193" s="130" t="s">
        <v>34</v>
      </c>
      <c r="O193" s="131">
        <v>3.3</v>
      </c>
      <c r="P193" s="131">
        <f t="shared" si="31"/>
        <v>825</v>
      </c>
      <c r="Q193" s="131">
        <v>0</v>
      </c>
      <c r="R193" s="131">
        <f t="shared" si="32"/>
        <v>0</v>
      </c>
      <c r="S193" s="131">
        <v>0</v>
      </c>
      <c r="T193" s="132">
        <f t="shared" si="33"/>
        <v>0</v>
      </c>
      <c r="AR193" s="133" t="s">
        <v>366</v>
      </c>
      <c r="AT193" s="133" t="s">
        <v>113</v>
      </c>
      <c r="AU193" s="133" t="s">
        <v>76</v>
      </c>
      <c r="AY193" s="13" t="s">
        <v>112</v>
      </c>
      <c r="BE193" s="134">
        <f t="shared" si="34"/>
        <v>307500</v>
      </c>
      <c r="BF193" s="134">
        <f t="shared" si="35"/>
        <v>0</v>
      </c>
      <c r="BG193" s="134">
        <f t="shared" si="36"/>
        <v>0</v>
      </c>
      <c r="BH193" s="134">
        <f t="shared" si="37"/>
        <v>0</v>
      </c>
      <c r="BI193" s="134">
        <f t="shared" si="38"/>
        <v>0</v>
      </c>
      <c r="BJ193" s="13" t="s">
        <v>76</v>
      </c>
      <c r="BK193" s="134">
        <f t="shared" si="39"/>
        <v>307500</v>
      </c>
      <c r="BL193" s="13" t="s">
        <v>366</v>
      </c>
      <c r="BM193" s="133" t="s">
        <v>5542</v>
      </c>
    </row>
    <row r="194" spans="2:65" s="1" customFormat="1" ht="24.2" customHeight="1">
      <c r="B194" s="122"/>
      <c r="C194" s="123" t="s">
        <v>366</v>
      </c>
      <c r="D194" s="123" t="s">
        <v>113</v>
      </c>
      <c r="E194" s="124" t="s">
        <v>5543</v>
      </c>
      <c r="F194" s="125" t="s">
        <v>5541</v>
      </c>
      <c r="G194" s="126" t="s">
        <v>1319</v>
      </c>
      <c r="H194" s="127">
        <v>250</v>
      </c>
      <c r="I194" s="128">
        <v>1230</v>
      </c>
      <c r="J194" s="128">
        <f t="shared" si="30"/>
        <v>307500</v>
      </c>
      <c r="K194" s="125" t="s">
        <v>5362</v>
      </c>
      <c r="L194" s="25"/>
      <c r="M194" s="129" t="s">
        <v>1</v>
      </c>
      <c r="N194" s="130" t="s">
        <v>34</v>
      </c>
      <c r="O194" s="131">
        <v>3.3</v>
      </c>
      <c r="P194" s="131">
        <f t="shared" si="31"/>
        <v>825</v>
      </c>
      <c r="Q194" s="131">
        <v>0</v>
      </c>
      <c r="R194" s="131">
        <f t="shared" si="32"/>
        <v>0</v>
      </c>
      <c r="S194" s="131">
        <v>0</v>
      </c>
      <c r="T194" s="132">
        <f t="shared" si="33"/>
        <v>0</v>
      </c>
      <c r="AR194" s="133" t="s">
        <v>366</v>
      </c>
      <c r="AT194" s="133" t="s">
        <v>113</v>
      </c>
      <c r="AU194" s="133" t="s">
        <v>76</v>
      </c>
      <c r="AY194" s="13" t="s">
        <v>112</v>
      </c>
      <c r="BE194" s="134">
        <f t="shared" si="34"/>
        <v>307500</v>
      </c>
      <c r="BF194" s="134">
        <f t="shared" si="35"/>
        <v>0</v>
      </c>
      <c r="BG194" s="134">
        <f t="shared" si="36"/>
        <v>0</v>
      </c>
      <c r="BH194" s="134">
        <f t="shared" si="37"/>
        <v>0</v>
      </c>
      <c r="BI194" s="134">
        <f t="shared" si="38"/>
        <v>0</v>
      </c>
      <c r="BJ194" s="13" t="s">
        <v>76</v>
      </c>
      <c r="BK194" s="134">
        <f t="shared" si="39"/>
        <v>307500</v>
      </c>
      <c r="BL194" s="13" t="s">
        <v>366</v>
      </c>
      <c r="BM194" s="133" t="s">
        <v>5544</v>
      </c>
    </row>
    <row r="195" spans="2:65" s="1" customFormat="1" ht="24.2" customHeight="1">
      <c r="B195" s="122"/>
      <c r="C195" s="123" t="s">
        <v>370</v>
      </c>
      <c r="D195" s="123" t="s">
        <v>113</v>
      </c>
      <c r="E195" s="124" t="s">
        <v>5545</v>
      </c>
      <c r="F195" s="125" t="s">
        <v>5538</v>
      </c>
      <c r="G195" s="126" t="s">
        <v>1319</v>
      </c>
      <c r="H195" s="127">
        <v>250</v>
      </c>
      <c r="I195" s="128">
        <v>1770</v>
      </c>
      <c r="J195" s="128">
        <f t="shared" si="30"/>
        <v>442500</v>
      </c>
      <c r="K195" s="125" t="s">
        <v>5362</v>
      </c>
      <c r="L195" s="25"/>
      <c r="M195" s="129" t="s">
        <v>1</v>
      </c>
      <c r="N195" s="130" t="s">
        <v>34</v>
      </c>
      <c r="O195" s="131">
        <v>4.665</v>
      </c>
      <c r="P195" s="131">
        <f t="shared" si="31"/>
        <v>1166.25</v>
      </c>
      <c r="Q195" s="131">
        <v>0</v>
      </c>
      <c r="R195" s="131">
        <f t="shared" si="32"/>
        <v>0</v>
      </c>
      <c r="S195" s="131">
        <v>0</v>
      </c>
      <c r="T195" s="132">
        <f t="shared" si="33"/>
        <v>0</v>
      </c>
      <c r="AR195" s="133" t="s">
        <v>366</v>
      </c>
      <c r="AT195" s="133" t="s">
        <v>113</v>
      </c>
      <c r="AU195" s="133" t="s">
        <v>76</v>
      </c>
      <c r="AY195" s="13" t="s">
        <v>112</v>
      </c>
      <c r="BE195" s="134">
        <f t="shared" si="34"/>
        <v>442500</v>
      </c>
      <c r="BF195" s="134">
        <f t="shared" si="35"/>
        <v>0</v>
      </c>
      <c r="BG195" s="134">
        <f t="shared" si="36"/>
        <v>0</v>
      </c>
      <c r="BH195" s="134">
        <f t="shared" si="37"/>
        <v>0</v>
      </c>
      <c r="BI195" s="134">
        <f t="shared" si="38"/>
        <v>0</v>
      </c>
      <c r="BJ195" s="13" t="s">
        <v>76</v>
      </c>
      <c r="BK195" s="134">
        <f t="shared" si="39"/>
        <v>442500</v>
      </c>
      <c r="BL195" s="13" t="s">
        <v>366</v>
      </c>
      <c r="BM195" s="133" t="s">
        <v>5546</v>
      </c>
    </row>
    <row r="196" spans="2:65" s="1" customFormat="1" ht="24.2" customHeight="1">
      <c r="B196" s="122"/>
      <c r="C196" s="123" t="s">
        <v>374</v>
      </c>
      <c r="D196" s="123" t="s">
        <v>113</v>
      </c>
      <c r="E196" s="124" t="s">
        <v>5547</v>
      </c>
      <c r="F196" s="125" t="s">
        <v>5548</v>
      </c>
      <c r="G196" s="126" t="s">
        <v>1319</v>
      </c>
      <c r="H196" s="127">
        <v>200</v>
      </c>
      <c r="I196" s="128">
        <v>220</v>
      </c>
      <c r="J196" s="128">
        <f t="shared" si="30"/>
        <v>44000</v>
      </c>
      <c r="K196" s="125" t="s">
        <v>5362</v>
      </c>
      <c r="L196" s="25"/>
      <c r="M196" s="129" t="s">
        <v>1</v>
      </c>
      <c r="N196" s="130" t="s">
        <v>34</v>
      </c>
      <c r="O196" s="131">
        <v>0.27200000000000002</v>
      </c>
      <c r="P196" s="131">
        <f t="shared" si="31"/>
        <v>54.400000000000006</v>
      </c>
      <c r="Q196" s="131">
        <v>0</v>
      </c>
      <c r="R196" s="131">
        <f t="shared" si="32"/>
        <v>0</v>
      </c>
      <c r="S196" s="131">
        <v>0</v>
      </c>
      <c r="T196" s="132">
        <f t="shared" si="33"/>
        <v>0</v>
      </c>
      <c r="AR196" s="133" t="s">
        <v>366</v>
      </c>
      <c r="AT196" s="133" t="s">
        <v>113</v>
      </c>
      <c r="AU196" s="133" t="s">
        <v>76</v>
      </c>
      <c r="AY196" s="13" t="s">
        <v>112</v>
      </c>
      <c r="BE196" s="134">
        <f t="shared" si="34"/>
        <v>44000</v>
      </c>
      <c r="BF196" s="134">
        <f t="shared" si="35"/>
        <v>0</v>
      </c>
      <c r="BG196" s="134">
        <f t="shared" si="36"/>
        <v>0</v>
      </c>
      <c r="BH196" s="134">
        <f t="shared" si="37"/>
        <v>0</v>
      </c>
      <c r="BI196" s="134">
        <f t="shared" si="38"/>
        <v>0</v>
      </c>
      <c r="BJ196" s="13" t="s">
        <v>76</v>
      </c>
      <c r="BK196" s="134">
        <f t="shared" si="39"/>
        <v>44000</v>
      </c>
      <c r="BL196" s="13" t="s">
        <v>366</v>
      </c>
      <c r="BM196" s="133" t="s">
        <v>5549</v>
      </c>
    </row>
    <row r="197" spans="2:65" s="1" customFormat="1" ht="24.2" customHeight="1">
      <c r="B197" s="122"/>
      <c r="C197" s="123" t="s">
        <v>378</v>
      </c>
      <c r="D197" s="123" t="s">
        <v>113</v>
      </c>
      <c r="E197" s="124" t="s">
        <v>5550</v>
      </c>
      <c r="F197" s="125" t="s">
        <v>5551</v>
      </c>
      <c r="G197" s="126" t="s">
        <v>1319</v>
      </c>
      <c r="H197" s="127">
        <v>200</v>
      </c>
      <c r="I197" s="128">
        <v>321</v>
      </c>
      <c r="J197" s="128">
        <f t="shared" si="30"/>
        <v>64200</v>
      </c>
      <c r="K197" s="125" t="s">
        <v>5362</v>
      </c>
      <c r="L197" s="25"/>
      <c r="M197" s="129" t="s">
        <v>1</v>
      </c>
      <c r="N197" s="130" t="s">
        <v>34</v>
      </c>
      <c r="O197" s="131">
        <v>0.39700000000000002</v>
      </c>
      <c r="P197" s="131">
        <f t="shared" si="31"/>
        <v>79.400000000000006</v>
      </c>
      <c r="Q197" s="131">
        <v>0</v>
      </c>
      <c r="R197" s="131">
        <f t="shared" si="32"/>
        <v>0</v>
      </c>
      <c r="S197" s="131">
        <v>0</v>
      </c>
      <c r="T197" s="132">
        <f t="shared" si="33"/>
        <v>0</v>
      </c>
      <c r="AR197" s="133" t="s">
        <v>366</v>
      </c>
      <c r="AT197" s="133" t="s">
        <v>113</v>
      </c>
      <c r="AU197" s="133" t="s">
        <v>76</v>
      </c>
      <c r="AY197" s="13" t="s">
        <v>112</v>
      </c>
      <c r="BE197" s="134">
        <f t="shared" si="34"/>
        <v>64200</v>
      </c>
      <c r="BF197" s="134">
        <f t="shared" si="35"/>
        <v>0</v>
      </c>
      <c r="BG197" s="134">
        <f t="shared" si="36"/>
        <v>0</v>
      </c>
      <c r="BH197" s="134">
        <f t="shared" si="37"/>
        <v>0</v>
      </c>
      <c r="BI197" s="134">
        <f t="shared" si="38"/>
        <v>0</v>
      </c>
      <c r="BJ197" s="13" t="s">
        <v>76</v>
      </c>
      <c r="BK197" s="134">
        <f t="shared" si="39"/>
        <v>64200</v>
      </c>
      <c r="BL197" s="13" t="s">
        <v>366</v>
      </c>
      <c r="BM197" s="133" t="s">
        <v>5552</v>
      </c>
    </row>
    <row r="198" spans="2:65" s="1" customFormat="1" ht="24.2" customHeight="1">
      <c r="B198" s="122"/>
      <c r="C198" s="123" t="s">
        <v>382</v>
      </c>
      <c r="D198" s="123" t="s">
        <v>113</v>
      </c>
      <c r="E198" s="124" t="s">
        <v>5553</v>
      </c>
      <c r="F198" s="125" t="s">
        <v>5554</v>
      </c>
      <c r="G198" s="126" t="s">
        <v>1319</v>
      </c>
      <c r="H198" s="127">
        <v>100</v>
      </c>
      <c r="I198" s="128">
        <v>3830</v>
      </c>
      <c r="J198" s="128">
        <f t="shared" si="30"/>
        <v>383000</v>
      </c>
      <c r="K198" s="125" t="s">
        <v>5362</v>
      </c>
      <c r="L198" s="25"/>
      <c r="M198" s="129" t="s">
        <v>1</v>
      </c>
      <c r="N198" s="130" t="s">
        <v>34</v>
      </c>
      <c r="O198" s="131">
        <v>0.47699999999999998</v>
      </c>
      <c r="P198" s="131">
        <f t="shared" si="31"/>
        <v>47.699999999999996</v>
      </c>
      <c r="Q198" s="131">
        <v>2.3010199999999998</v>
      </c>
      <c r="R198" s="131">
        <f t="shared" si="32"/>
        <v>230.10199999999998</v>
      </c>
      <c r="S198" s="131">
        <v>0</v>
      </c>
      <c r="T198" s="132">
        <f t="shared" si="33"/>
        <v>0</v>
      </c>
      <c r="AR198" s="133" t="s">
        <v>366</v>
      </c>
      <c r="AT198" s="133" t="s">
        <v>113</v>
      </c>
      <c r="AU198" s="133" t="s">
        <v>76</v>
      </c>
      <c r="AY198" s="13" t="s">
        <v>112</v>
      </c>
      <c r="BE198" s="134">
        <f t="shared" si="34"/>
        <v>383000</v>
      </c>
      <c r="BF198" s="134">
        <f t="shared" si="35"/>
        <v>0</v>
      </c>
      <c r="BG198" s="134">
        <f t="shared" si="36"/>
        <v>0</v>
      </c>
      <c r="BH198" s="134">
        <f t="shared" si="37"/>
        <v>0</v>
      </c>
      <c r="BI198" s="134">
        <f t="shared" si="38"/>
        <v>0</v>
      </c>
      <c r="BJ198" s="13" t="s">
        <v>76</v>
      </c>
      <c r="BK198" s="134">
        <f t="shared" si="39"/>
        <v>383000</v>
      </c>
      <c r="BL198" s="13" t="s">
        <v>366</v>
      </c>
      <c r="BM198" s="133" t="s">
        <v>5555</v>
      </c>
    </row>
    <row r="199" spans="2:65" s="1" customFormat="1" ht="24.2" customHeight="1">
      <c r="B199" s="122"/>
      <c r="C199" s="123" t="s">
        <v>386</v>
      </c>
      <c r="D199" s="123" t="s">
        <v>113</v>
      </c>
      <c r="E199" s="124" t="s">
        <v>5556</v>
      </c>
      <c r="F199" s="125" t="s">
        <v>5557</v>
      </c>
      <c r="G199" s="126" t="s">
        <v>1319</v>
      </c>
      <c r="H199" s="127">
        <v>100</v>
      </c>
      <c r="I199" s="128">
        <v>3510</v>
      </c>
      <c r="J199" s="128">
        <f t="shared" si="30"/>
        <v>351000</v>
      </c>
      <c r="K199" s="125" t="s">
        <v>5362</v>
      </c>
      <c r="L199" s="25"/>
      <c r="M199" s="129" t="s">
        <v>1</v>
      </c>
      <c r="N199" s="130" t="s">
        <v>34</v>
      </c>
      <c r="O199" s="131">
        <v>0.629</v>
      </c>
      <c r="P199" s="131">
        <f t="shared" si="31"/>
        <v>62.9</v>
      </c>
      <c r="Q199" s="131">
        <v>2.3010199999999998</v>
      </c>
      <c r="R199" s="131">
        <f t="shared" si="32"/>
        <v>230.10199999999998</v>
      </c>
      <c r="S199" s="131">
        <v>0</v>
      </c>
      <c r="T199" s="132">
        <f t="shared" si="33"/>
        <v>0</v>
      </c>
      <c r="AR199" s="133" t="s">
        <v>366</v>
      </c>
      <c r="AT199" s="133" t="s">
        <v>113</v>
      </c>
      <c r="AU199" s="133" t="s">
        <v>76</v>
      </c>
      <c r="AY199" s="13" t="s">
        <v>112</v>
      </c>
      <c r="BE199" s="134">
        <f t="shared" si="34"/>
        <v>351000</v>
      </c>
      <c r="BF199" s="134">
        <f t="shared" si="35"/>
        <v>0</v>
      </c>
      <c r="BG199" s="134">
        <f t="shared" si="36"/>
        <v>0</v>
      </c>
      <c r="BH199" s="134">
        <f t="shared" si="37"/>
        <v>0</v>
      </c>
      <c r="BI199" s="134">
        <f t="shared" si="38"/>
        <v>0</v>
      </c>
      <c r="BJ199" s="13" t="s">
        <v>76</v>
      </c>
      <c r="BK199" s="134">
        <f t="shared" si="39"/>
        <v>351000</v>
      </c>
      <c r="BL199" s="13" t="s">
        <v>366</v>
      </c>
      <c r="BM199" s="133" t="s">
        <v>5558</v>
      </c>
    </row>
    <row r="200" spans="2:65" s="1" customFormat="1" ht="24.2" customHeight="1">
      <c r="B200" s="122"/>
      <c r="C200" s="123" t="s">
        <v>390</v>
      </c>
      <c r="D200" s="123" t="s">
        <v>113</v>
      </c>
      <c r="E200" s="124" t="s">
        <v>5559</v>
      </c>
      <c r="F200" s="125" t="s">
        <v>5560</v>
      </c>
      <c r="G200" s="126" t="s">
        <v>1319</v>
      </c>
      <c r="H200" s="127">
        <v>100</v>
      </c>
      <c r="I200" s="128">
        <v>4360</v>
      </c>
      <c r="J200" s="128">
        <f t="shared" si="30"/>
        <v>436000</v>
      </c>
      <c r="K200" s="125" t="s">
        <v>5362</v>
      </c>
      <c r="L200" s="25"/>
      <c r="M200" s="129" t="s">
        <v>1</v>
      </c>
      <c r="N200" s="130" t="s">
        <v>34</v>
      </c>
      <c r="O200" s="131">
        <v>0.629</v>
      </c>
      <c r="P200" s="131">
        <f t="shared" si="31"/>
        <v>62.9</v>
      </c>
      <c r="Q200" s="131">
        <v>2.5018699999999998</v>
      </c>
      <c r="R200" s="131">
        <f t="shared" si="32"/>
        <v>250.18699999999998</v>
      </c>
      <c r="S200" s="131">
        <v>0</v>
      </c>
      <c r="T200" s="132">
        <f t="shared" si="33"/>
        <v>0</v>
      </c>
      <c r="AR200" s="133" t="s">
        <v>366</v>
      </c>
      <c r="AT200" s="133" t="s">
        <v>113</v>
      </c>
      <c r="AU200" s="133" t="s">
        <v>76</v>
      </c>
      <c r="AY200" s="13" t="s">
        <v>112</v>
      </c>
      <c r="BE200" s="134">
        <f t="shared" si="34"/>
        <v>436000</v>
      </c>
      <c r="BF200" s="134">
        <f t="shared" si="35"/>
        <v>0</v>
      </c>
      <c r="BG200" s="134">
        <f t="shared" si="36"/>
        <v>0</v>
      </c>
      <c r="BH200" s="134">
        <f t="shared" si="37"/>
        <v>0</v>
      </c>
      <c r="BI200" s="134">
        <f t="shared" si="38"/>
        <v>0</v>
      </c>
      <c r="BJ200" s="13" t="s">
        <v>76</v>
      </c>
      <c r="BK200" s="134">
        <f t="shared" si="39"/>
        <v>436000</v>
      </c>
      <c r="BL200" s="13" t="s">
        <v>366</v>
      </c>
      <c r="BM200" s="133" t="s">
        <v>5561</v>
      </c>
    </row>
    <row r="201" spans="2:65" s="1" customFormat="1" ht="24.2" customHeight="1">
      <c r="B201" s="122"/>
      <c r="C201" s="123" t="s">
        <v>394</v>
      </c>
      <c r="D201" s="123" t="s">
        <v>113</v>
      </c>
      <c r="E201" s="124" t="s">
        <v>5562</v>
      </c>
      <c r="F201" s="125" t="s">
        <v>5563</v>
      </c>
      <c r="G201" s="126" t="s">
        <v>2398</v>
      </c>
      <c r="H201" s="127">
        <v>4</v>
      </c>
      <c r="I201" s="128">
        <v>63600</v>
      </c>
      <c r="J201" s="128">
        <f t="shared" si="30"/>
        <v>254400</v>
      </c>
      <c r="K201" s="125" t="s">
        <v>5362</v>
      </c>
      <c r="L201" s="25"/>
      <c r="M201" s="129" t="s">
        <v>1</v>
      </c>
      <c r="N201" s="130" t="s">
        <v>34</v>
      </c>
      <c r="O201" s="131">
        <v>20.28</v>
      </c>
      <c r="P201" s="131">
        <f t="shared" si="31"/>
        <v>81.12</v>
      </c>
      <c r="Q201" s="131">
        <v>1.05965</v>
      </c>
      <c r="R201" s="131">
        <f t="shared" si="32"/>
        <v>4.2385999999999999</v>
      </c>
      <c r="S201" s="131">
        <v>0</v>
      </c>
      <c r="T201" s="132">
        <f t="shared" si="33"/>
        <v>0</v>
      </c>
      <c r="AR201" s="133" t="s">
        <v>366</v>
      </c>
      <c r="AT201" s="133" t="s">
        <v>113</v>
      </c>
      <c r="AU201" s="133" t="s">
        <v>76</v>
      </c>
      <c r="AY201" s="13" t="s">
        <v>112</v>
      </c>
      <c r="BE201" s="134">
        <f t="shared" si="34"/>
        <v>254400</v>
      </c>
      <c r="BF201" s="134">
        <f t="shared" si="35"/>
        <v>0</v>
      </c>
      <c r="BG201" s="134">
        <f t="shared" si="36"/>
        <v>0</v>
      </c>
      <c r="BH201" s="134">
        <f t="shared" si="37"/>
        <v>0</v>
      </c>
      <c r="BI201" s="134">
        <f t="shared" si="38"/>
        <v>0</v>
      </c>
      <c r="BJ201" s="13" t="s">
        <v>76</v>
      </c>
      <c r="BK201" s="134">
        <f t="shared" si="39"/>
        <v>254400</v>
      </c>
      <c r="BL201" s="13" t="s">
        <v>366</v>
      </c>
      <c r="BM201" s="133" t="s">
        <v>5564</v>
      </c>
    </row>
    <row r="202" spans="2:65" s="1" customFormat="1" ht="24.2" customHeight="1">
      <c r="B202" s="122"/>
      <c r="C202" s="123" t="s">
        <v>398</v>
      </c>
      <c r="D202" s="123" t="s">
        <v>113</v>
      </c>
      <c r="E202" s="124" t="s">
        <v>5565</v>
      </c>
      <c r="F202" s="125" t="s">
        <v>5566</v>
      </c>
      <c r="G202" s="126" t="s">
        <v>2398</v>
      </c>
      <c r="H202" s="127">
        <v>4</v>
      </c>
      <c r="I202" s="128">
        <v>39800</v>
      </c>
      <c r="J202" s="128">
        <f t="shared" si="30"/>
        <v>159200</v>
      </c>
      <c r="K202" s="125" t="s">
        <v>5362</v>
      </c>
      <c r="L202" s="25"/>
      <c r="M202" s="129" t="s">
        <v>1</v>
      </c>
      <c r="N202" s="130" t="s">
        <v>34</v>
      </c>
      <c r="O202" s="131">
        <v>15.231</v>
      </c>
      <c r="P202" s="131">
        <f t="shared" si="31"/>
        <v>60.923999999999999</v>
      </c>
      <c r="Q202" s="131">
        <v>1.06277</v>
      </c>
      <c r="R202" s="131">
        <f t="shared" si="32"/>
        <v>4.25108</v>
      </c>
      <c r="S202" s="131">
        <v>0</v>
      </c>
      <c r="T202" s="132">
        <f t="shared" si="33"/>
        <v>0</v>
      </c>
      <c r="AR202" s="133" t="s">
        <v>366</v>
      </c>
      <c r="AT202" s="133" t="s">
        <v>113</v>
      </c>
      <c r="AU202" s="133" t="s">
        <v>76</v>
      </c>
      <c r="AY202" s="13" t="s">
        <v>112</v>
      </c>
      <c r="BE202" s="134">
        <f t="shared" si="34"/>
        <v>159200</v>
      </c>
      <c r="BF202" s="134">
        <f t="shared" si="35"/>
        <v>0</v>
      </c>
      <c r="BG202" s="134">
        <f t="shared" si="36"/>
        <v>0</v>
      </c>
      <c r="BH202" s="134">
        <f t="shared" si="37"/>
        <v>0</v>
      </c>
      <c r="BI202" s="134">
        <f t="shared" si="38"/>
        <v>0</v>
      </c>
      <c r="BJ202" s="13" t="s">
        <v>76</v>
      </c>
      <c r="BK202" s="134">
        <f t="shared" si="39"/>
        <v>159200</v>
      </c>
      <c r="BL202" s="13" t="s">
        <v>366</v>
      </c>
      <c r="BM202" s="133" t="s">
        <v>5567</v>
      </c>
    </row>
    <row r="203" spans="2:65" s="1" customFormat="1" ht="16.5" customHeight="1">
      <c r="B203" s="122"/>
      <c r="C203" s="123" t="s">
        <v>402</v>
      </c>
      <c r="D203" s="123" t="s">
        <v>113</v>
      </c>
      <c r="E203" s="124" t="s">
        <v>5568</v>
      </c>
      <c r="F203" s="125" t="s">
        <v>5569</v>
      </c>
      <c r="G203" s="126" t="s">
        <v>1319</v>
      </c>
      <c r="H203" s="127">
        <v>50</v>
      </c>
      <c r="I203" s="128">
        <v>3820</v>
      </c>
      <c r="J203" s="128">
        <f t="shared" si="30"/>
        <v>191000</v>
      </c>
      <c r="K203" s="125" t="s">
        <v>5362</v>
      </c>
      <c r="L203" s="25"/>
      <c r="M203" s="129" t="s">
        <v>1</v>
      </c>
      <c r="N203" s="130" t="s">
        <v>34</v>
      </c>
      <c r="O203" s="131">
        <v>6.4359999999999999</v>
      </c>
      <c r="P203" s="131">
        <f t="shared" si="31"/>
        <v>321.8</v>
      </c>
      <c r="Q203" s="131">
        <v>0</v>
      </c>
      <c r="R203" s="131">
        <f t="shared" si="32"/>
        <v>0</v>
      </c>
      <c r="S203" s="131">
        <v>2.2000000000000002</v>
      </c>
      <c r="T203" s="132">
        <f t="shared" si="33"/>
        <v>110.00000000000001</v>
      </c>
      <c r="AR203" s="133" t="s">
        <v>366</v>
      </c>
      <c r="AT203" s="133" t="s">
        <v>113</v>
      </c>
      <c r="AU203" s="133" t="s">
        <v>76</v>
      </c>
      <c r="AY203" s="13" t="s">
        <v>112</v>
      </c>
      <c r="BE203" s="134">
        <f t="shared" si="34"/>
        <v>191000</v>
      </c>
      <c r="BF203" s="134">
        <f t="shared" si="35"/>
        <v>0</v>
      </c>
      <c r="BG203" s="134">
        <f t="shared" si="36"/>
        <v>0</v>
      </c>
      <c r="BH203" s="134">
        <f t="shared" si="37"/>
        <v>0</v>
      </c>
      <c r="BI203" s="134">
        <f t="shared" si="38"/>
        <v>0</v>
      </c>
      <c r="BJ203" s="13" t="s">
        <v>76</v>
      </c>
      <c r="BK203" s="134">
        <f t="shared" si="39"/>
        <v>191000</v>
      </c>
      <c r="BL203" s="13" t="s">
        <v>366</v>
      </c>
      <c r="BM203" s="133" t="s">
        <v>5570</v>
      </c>
    </row>
    <row r="204" spans="2:65" s="1" customFormat="1" ht="24.2" customHeight="1">
      <c r="B204" s="122"/>
      <c r="C204" s="123" t="s">
        <v>406</v>
      </c>
      <c r="D204" s="123" t="s">
        <v>113</v>
      </c>
      <c r="E204" s="124" t="s">
        <v>5571</v>
      </c>
      <c r="F204" s="125" t="s">
        <v>5572</v>
      </c>
      <c r="G204" s="126" t="s">
        <v>1319</v>
      </c>
      <c r="H204" s="127">
        <v>100</v>
      </c>
      <c r="I204" s="128">
        <v>318</v>
      </c>
      <c r="J204" s="128">
        <f t="shared" si="30"/>
        <v>31800</v>
      </c>
      <c r="K204" s="125" t="s">
        <v>5362</v>
      </c>
      <c r="L204" s="25"/>
      <c r="M204" s="129" t="s">
        <v>1</v>
      </c>
      <c r="N204" s="130" t="s">
        <v>34</v>
      </c>
      <c r="O204" s="131">
        <v>0.70899999999999996</v>
      </c>
      <c r="P204" s="131">
        <f t="shared" si="31"/>
        <v>70.899999999999991</v>
      </c>
      <c r="Q204" s="131">
        <v>0</v>
      </c>
      <c r="R204" s="131">
        <f t="shared" si="32"/>
        <v>0</v>
      </c>
      <c r="S204" s="131">
        <v>0</v>
      </c>
      <c r="T204" s="132">
        <f t="shared" si="33"/>
        <v>0</v>
      </c>
      <c r="AR204" s="133" t="s">
        <v>366</v>
      </c>
      <c r="AT204" s="133" t="s">
        <v>113</v>
      </c>
      <c r="AU204" s="133" t="s">
        <v>76</v>
      </c>
      <c r="AY204" s="13" t="s">
        <v>112</v>
      </c>
      <c r="BE204" s="134">
        <f t="shared" si="34"/>
        <v>31800</v>
      </c>
      <c r="BF204" s="134">
        <f t="shared" si="35"/>
        <v>0</v>
      </c>
      <c r="BG204" s="134">
        <f t="shared" si="36"/>
        <v>0</v>
      </c>
      <c r="BH204" s="134">
        <f t="shared" si="37"/>
        <v>0</v>
      </c>
      <c r="BI204" s="134">
        <f t="shared" si="38"/>
        <v>0</v>
      </c>
      <c r="BJ204" s="13" t="s">
        <v>76</v>
      </c>
      <c r="BK204" s="134">
        <f t="shared" si="39"/>
        <v>31800</v>
      </c>
      <c r="BL204" s="13" t="s">
        <v>366</v>
      </c>
      <c r="BM204" s="133" t="s">
        <v>5573</v>
      </c>
    </row>
    <row r="205" spans="2:65" s="1" customFormat="1" ht="24.2" customHeight="1">
      <c r="B205" s="122"/>
      <c r="C205" s="123" t="s">
        <v>410</v>
      </c>
      <c r="D205" s="123" t="s">
        <v>113</v>
      </c>
      <c r="E205" s="124" t="s">
        <v>5574</v>
      </c>
      <c r="F205" s="125" t="s">
        <v>5575</v>
      </c>
      <c r="G205" s="126" t="s">
        <v>1319</v>
      </c>
      <c r="H205" s="127">
        <v>100</v>
      </c>
      <c r="I205" s="128">
        <v>365</v>
      </c>
      <c r="J205" s="128">
        <f t="shared" si="30"/>
        <v>36500</v>
      </c>
      <c r="K205" s="125" t="s">
        <v>5362</v>
      </c>
      <c r="L205" s="25"/>
      <c r="M205" s="129" t="s">
        <v>1</v>
      </c>
      <c r="N205" s="130" t="s">
        <v>34</v>
      </c>
      <c r="O205" s="131">
        <v>0.81499999999999995</v>
      </c>
      <c r="P205" s="131">
        <f t="shared" si="31"/>
        <v>81.5</v>
      </c>
      <c r="Q205" s="131">
        <v>0</v>
      </c>
      <c r="R205" s="131">
        <f t="shared" si="32"/>
        <v>0</v>
      </c>
      <c r="S205" s="131">
        <v>0</v>
      </c>
      <c r="T205" s="132">
        <f t="shared" si="33"/>
        <v>0</v>
      </c>
      <c r="AR205" s="133" t="s">
        <v>366</v>
      </c>
      <c r="AT205" s="133" t="s">
        <v>113</v>
      </c>
      <c r="AU205" s="133" t="s">
        <v>76</v>
      </c>
      <c r="AY205" s="13" t="s">
        <v>112</v>
      </c>
      <c r="BE205" s="134">
        <f t="shared" si="34"/>
        <v>36500</v>
      </c>
      <c r="BF205" s="134">
        <f t="shared" si="35"/>
        <v>0</v>
      </c>
      <c r="BG205" s="134">
        <f t="shared" si="36"/>
        <v>0</v>
      </c>
      <c r="BH205" s="134">
        <f t="shared" si="37"/>
        <v>0</v>
      </c>
      <c r="BI205" s="134">
        <f t="shared" si="38"/>
        <v>0</v>
      </c>
      <c r="BJ205" s="13" t="s">
        <v>76</v>
      </c>
      <c r="BK205" s="134">
        <f t="shared" si="39"/>
        <v>36500</v>
      </c>
      <c r="BL205" s="13" t="s">
        <v>366</v>
      </c>
      <c r="BM205" s="133" t="s">
        <v>5576</v>
      </c>
    </row>
    <row r="206" spans="2:65" s="1" customFormat="1" ht="24.2" customHeight="1">
      <c r="B206" s="122"/>
      <c r="C206" s="123" t="s">
        <v>414</v>
      </c>
      <c r="D206" s="123" t="s">
        <v>113</v>
      </c>
      <c r="E206" s="124" t="s">
        <v>5577</v>
      </c>
      <c r="F206" s="125" t="s">
        <v>5578</v>
      </c>
      <c r="G206" s="126" t="s">
        <v>1319</v>
      </c>
      <c r="H206" s="127">
        <v>100</v>
      </c>
      <c r="I206" s="128">
        <v>423</v>
      </c>
      <c r="J206" s="128">
        <f t="shared" si="30"/>
        <v>42300</v>
      </c>
      <c r="K206" s="125" t="s">
        <v>5362</v>
      </c>
      <c r="L206" s="25"/>
      <c r="M206" s="129" t="s">
        <v>1</v>
      </c>
      <c r="N206" s="130" t="s">
        <v>34</v>
      </c>
      <c r="O206" s="131">
        <v>1.137</v>
      </c>
      <c r="P206" s="131">
        <f t="shared" si="31"/>
        <v>113.7</v>
      </c>
      <c r="Q206" s="131">
        <v>0</v>
      </c>
      <c r="R206" s="131">
        <f t="shared" si="32"/>
        <v>0</v>
      </c>
      <c r="S206" s="131">
        <v>0</v>
      </c>
      <c r="T206" s="132">
        <f t="shared" si="33"/>
        <v>0</v>
      </c>
      <c r="AR206" s="133" t="s">
        <v>366</v>
      </c>
      <c r="AT206" s="133" t="s">
        <v>113</v>
      </c>
      <c r="AU206" s="133" t="s">
        <v>76</v>
      </c>
      <c r="AY206" s="13" t="s">
        <v>112</v>
      </c>
      <c r="BE206" s="134">
        <f t="shared" si="34"/>
        <v>42300</v>
      </c>
      <c r="BF206" s="134">
        <f t="shared" si="35"/>
        <v>0</v>
      </c>
      <c r="BG206" s="134">
        <f t="shared" si="36"/>
        <v>0</v>
      </c>
      <c r="BH206" s="134">
        <f t="shared" si="37"/>
        <v>0</v>
      </c>
      <c r="BI206" s="134">
        <f t="shared" si="38"/>
        <v>0</v>
      </c>
      <c r="BJ206" s="13" t="s">
        <v>76</v>
      </c>
      <c r="BK206" s="134">
        <f t="shared" si="39"/>
        <v>42300</v>
      </c>
      <c r="BL206" s="13" t="s">
        <v>366</v>
      </c>
      <c r="BM206" s="133" t="s">
        <v>5579</v>
      </c>
    </row>
    <row r="207" spans="2:65" s="1" customFormat="1" ht="24.2" customHeight="1">
      <c r="B207" s="122"/>
      <c r="C207" s="123" t="s">
        <v>418</v>
      </c>
      <c r="D207" s="123" t="s">
        <v>113</v>
      </c>
      <c r="E207" s="124" t="s">
        <v>5580</v>
      </c>
      <c r="F207" s="125" t="s">
        <v>5581</v>
      </c>
      <c r="G207" s="126" t="s">
        <v>116</v>
      </c>
      <c r="H207" s="127">
        <v>250</v>
      </c>
      <c r="I207" s="128">
        <v>440</v>
      </c>
      <c r="J207" s="128">
        <f t="shared" si="30"/>
        <v>110000</v>
      </c>
      <c r="K207" s="125" t="s">
        <v>5362</v>
      </c>
      <c r="L207" s="25"/>
      <c r="M207" s="129" t="s">
        <v>1</v>
      </c>
      <c r="N207" s="130" t="s">
        <v>34</v>
      </c>
      <c r="O207" s="131">
        <v>1.1830000000000001</v>
      </c>
      <c r="P207" s="131">
        <f t="shared" si="31"/>
        <v>295.75</v>
      </c>
      <c r="Q207" s="131">
        <v>0</v>
      </c>
      <c r="R207" s="131">
        <f t="shared" si="32"/>
        <v>0</v>
      </c>
      <c r="S207" s="131">
        <v>0</v>
      </c>
      <c r="T207" s="132">
        <f t="shared" si="33"/>
        <v>0</v>
      </c>
      <c r="AR207" s="133" t="s">
        <v>366</v>
      </c>
      <c r="AT207" s="133" t="s">
        <v>113</v>
      </c>
      <c r="AU207" s="133" t="s">
        <v>76</v>
      </c>
      <c r="AY207" s="13" t="s">
        <v>112</v>
      </c>
      <c r="BE207" s="134">
        <f t="shared" si="34"/>
        <v>110000</v>
      </c>
      <c r="BF207" s="134">
        <f t="shared" si="35"/>
        <v>0</v>
      </c>
      <c r="BG207" s="134">
        <f t="shared" si="36"/>
        <v>0</v>
      </c>
      <c r="BH207" s="134">
        <f t="shared" si="37"/>
        <v>0</v>
      </c>
      <c r="BI207" s="134">
        <f t="shared" si="38"/>
        <v>0</v>
      </c>
      <c r="BJ207" s="13" t="s">
        <v>76</v>
      </c>
      <c r="BK207" s="134">
        <f t="shared" si="39"/>
        <v>110000</v>
      </c>
      <c r="BL207" s="13" t="s">
        <v>366</v>
      </c>
      <c r="BM207" s="133" t="s">
        <v>5582</v>
      </c>
    </row>
    <row r="208" spans="2:65" s="1" customFormat="1" ht="24.2" customHeight="1">
      <c r="B208" s="122"/>
      <c r="C208" s="123" t="s">
        <v>422</v>
      </c>
      <c r="D208" s="123" t="s">
        <v>113</v>
      </c>
      <c r="E208" s="124" t="s">
        <v>5583</v>
      </c>
      <c r="F208" s="125" t="s">
        <v>5584</v>
      </c>
      <c r="G208" s="126" t="s">
        <v>116</v>
      </c>
      <c r="H208" s="127">
        <v>250</v>
      </c>
      <c r="I208" s="128">
        <v>628</v>
      </c>
      <c r="J208" s="128">
        <f t="shared" ref="J208:J239" si="40">ROUND(I208*H208,2)</f>
        <v>157000</v>
      </c>
      <c r="K208" s="125" t="s">
        <v>5362</v>
      </c>
      <c r="L208" s="25"/>
      <c r="M208" s="129" t="s">
        <v>1</v>
      </c>
      <c r="N208" s="130" t="s">
        <v>34</v>
      </c>
      <c r="O208" s="131">
        <v>1.665</v>
      </c>
      <c r="P208" s="131">
        <f t="shared" ref="P208:P239" si="41">O208*H208</f>
        <v>416.25</v>
      </c>
      <c r="Q208" s="131">
        <v>0</v>
      </c>
      <c r="R208" s="131">
        <f t="shared" ref="R208:R239" si="42">Q208*H208</f>
        <v>0</v>
      </c>
      <c r="S208" s="131">
        <v>0</v>
      </c>
      <c r="T208" s="132">
        <f t="shared" ref="T208:T239" si="43">S208*H208</f>
        <v>0</v>
      </c>
      <c r="AR208" s="133" t="s">
        <v>366</v>
      </c>
      <c r="AT208" s="133" t="s">
        <v>113</v>
      </c>
      <c r="AU208" s="133" t="s">
        <v>76</v>
      </c>
      <c r="AY208" s="13" t="s">
        <v>112</v>
      </c>
      <c r="BE208" s="134">
        <f t="shared" ref="BE208:BE239" si="44">IF(N208="základní",J208,0)</f>
        <v>157000</v>
      </c>
      <c r="BF208" s="134">
        <f t="shared" ref="BF208:BF239" si="45">IF(N208="snížená",J208,0)</f>
        <v>0</v>
      </c>
      <c r="BG208" s="134">
        <f t="shared" ref="BG208:BG239" si="46">IF(N208="zákl. přenesená",J208,0)</f>
        <v>0</v>
      </c>
      <c r="BH208" s="134">
        <f t="shared" ref="BH208:BH239" si="47">IF(N208="sníž. přenesená",J208,0)</f>
        <v>0</v>
      </c>
      <c r="BI208" s="134">
        <f t="shared" ref="BI208:BI239" si="48">IF(N208="nulová",J208,0)</f>
        <v>0</v>
      </c>
      <c r="BJ208" s="13" t="s">
        <v>76</v>
      </c>
      <c r="BK208" s="134">
        <f t="shared" ref="BK208:BK239" si="49">ROUND(I208*H208,2)</f>
        <v>157000</v>
      </c>
      <c r="BL208" s="13" t="s">
        <v>366</v>
      </c>
      <c r="BM208" s="133" t="s">
        <v>5585</v>
      </c>
    </row>
    <row r="209" spans="2:65" s="1" customFormat="1" ht="24.2" customHeight="1">
      <c r="B209" s="122"/>
      <c r="C209" s="123" t="s">
        <v>426</v>
      </c>
      <c r="D209" s="123" t="s">
        <v>113</v>
      </c>
      <c r="E209" s="124" t="s">
        <v>5586</v>
      </c>
      <c r="F209" s="125" t="s">
        <v>5581</v>
      </c>
      <c r="G209" s="126" t="s">
        <v>116</v>
      </c>
      <c r="H209" s="127">
        <v>250</v>
      </c>
      <c r="I209" s="128">
        <v>440</v>
      </c>
      <c r="J209" s="128">
        <f t="shared" si="40"/>
        <v>110000</v>
      </c>
      <c r="K209" s="125" t="s">
        <v>5362</v>
      </c>
      <c r="L209" s="25"/>
      <c r="M209" s="129" t="s">
        <v>1</v>
      </c>
      <c r="N209" s="130" t="s">
        <v>34</v>
      </c>
      <c r="O209" s="131">
        <v>1.1830000000000001</v>
      </c>
      <c r="P209" s="131">
        <f t="shared" si="41"/>
        <v>295.75</v>
      </c>
      <c r="Q209" s="131">
        <v>0</v>
      </c>
      <c r="R209" s="131">
        <f t="shared" si="42"/>
        <v>0</v>
      </c>
      <c r="S209" s="131">
        <v>0</v>
      </c>
      <c r="T209" s="132">
        <f t="shared" si="43"/>
        <v>0</v>
      </c>
      <c r="AR209" s="133" t="s">
        <v>366</v>
      </c>
      <c r="AT209" s="133" t="s">
        <v>113</v>
      </c>
      <c r="AU209" s="133" t="s">
        <v>76</v>
      </c>
      <c r="AY209" s="13" t="s">
        <v>112</v>
      </c>
      <c r="BE209" s="134">
        <f t="shared" si="44"/>
        <v>110000</v>
      </c>
      <c r="BF209" s="134">
        <f t="shared" si="45"/>
        <v>0</v>
      </c>
      <c r="BG209" s="134">
        <f t="shared" si="46"/>
        <v>0</v>
      </c>
      <c r="BH209" s="134">
        <f t="shared" si="47"/>
        <v>0</v>
      </c>
      <c r="BI209" s="134">
        <f t="shared" si="48"/>
        <v>0</v>
      </c>
      <c r="BJ209" s="13" t="s">
        <v>76</v>
      </c>
      <c r="BK209" s="134">
        <f t="shared" si="49"/>
        <v>110000</v>
      </c>
      <c r="BL209" s="13" t="s">
        <v>366</v>
      </c>
      <c r="BM209" s="133" t="s">
        <v>5587</v>
      </c>
    </row>
    <row r="210" spans="2:65" s="1" customFormat="1" ht="24.2" customHeight="1">
      <c r="B210" s="122"/>
      <c r="C210" s="123" t="s">
        <v>430</v>
      </c>
      <c r="D210" s="123" t="s">
        <v>113</v>
      </c>
      <c r="E210" s="124" t="s">
        <v>5588</v>
      </c>
      <c r="F210" s="125" t="s">
        <v>5584</v>
      </c>
      <c r="G210" s="126" t="s">
        <v>116</v>
      </c>
      <c r="H210" s="127">
        <v>250</v>
      </c>
      <c r="I210" s="128">
        <v>628</v>
      </c>
      <c r="J210" s="128">
        <f t="shared" si="40"/>
        <v>157000</v>
      </c>
      <c r="K210" s="125" t="s">
        <v>5362</v>
      </c>
      <c r="L210" s="25"/>
      <c r="M210" s="129" t="s">
        <v>1</v>
      </c>
      <c r="N210" s="130" t="s">
        <v>34</v>
      </c>
      <c r="O210" s="131">
        <v>1.665</v>
      </c>
      <c r="P210" s="131">
        <f t="shared" si="41"/>
        <v>416.25</v>
      </c>
      <c r="Q210" s="131">
        <v>0</v>
      </c>
      <c r="R210" s="131">
        <f t="shared" si="42"/>
        <v>0</v>
      </c>
      <c r="S210" s="131">
        <v>0</v>
      </c>
      <c r="T210" s="132">
        <f t="shared" si="43"/>
        <v>0</v>
      </c>
      <c r="AR210" s="133" t="s">
        <v>366</v>
      </c>
      <c r="AT210" s="133" t="s">
        <v>113</v>
      </c>
      <c r="AU210" s="133" t="s">
        <v>76</v>
      </c>
      <c r="AY210" s="13" t="s">
        <v>112</v>
      </c>
      <c r="BE210" s="134">
        <f t="shared" si="44"/>
        <v>157000</v>
      </c>
      <c r="BF210" s="134">
        <f t="shared" si="45"/>
        <v>0</v>
      </c>
      <c r="BG210" s="134">
        <f t="shared" si="46"/>
        <v>0</v>
      </c>
      <c r="BH210" s="134">
        <f t="shared" si="47"/>
        <v>0</v>
      </c>
      <c r="BI210" s="134">
        <f t="shared" si="48"/>
        <v>0</v>
      </c>
      <c r="BJ210" s="13" t="s">
        <v>76</v>
      </c>
      <c r="BK210" s="134">
        <f t="shared" si="49"/>
        <v>157000</v>
      </c>
      <c r="BL210" s="13" t="s">
        <v>366</v>
      </c>
      <c r="BM210" s="133" t="s">
        <v>5589</v>
      </c>
    </row>
    <row r="211" spans="2:65" s="1" customFormat="1" ht="24.2" customHeight="1">
      <c r="B211" s="122"/>
      <c r="C211" s="123" t="s">
        <v>434</v>
      </c>
      <c r="D211" s="123" t="s">
        <v>113</v>
      </c>
      <c r="E211" s="124" t="s">
        <v>5590</v>
      </c>
      <c r="F211" s="125" t="s">
        <v>5591</v>
      </c>
      <c r="G211" s="126" t="s">
        <v>116</v>
      </c>
      <c r="H211" s="127">
        <v>200</v>
      </c>
      <c r="I211" s="128">
        <v>943</v>
      </c>
      <c r="J211" s="128">
        <f t="shared" si="40"/>
        <v>188600</v>
      </c>
      <c r="K211" s="125" t="s">
        <v>5362</v>
      </c>
      <c r="L211" s="25"/>
      <c r="M211" s="129" t="s">
        <v>1</v>
      </c>
      <c r="N211" s="130" t="s">
        <v>34</v>
      </c>
      <c r="O211" s="131">
        <v>2.5350000000000001</v>
      </c>
      <c r="P211" s="131">
        <f t="shared" si="41"/>
        <v>507</v>
      </c>
      <c r="Q211" s="131">
        <v>0</v>
      </c>
      <c r="R211" s="131">
        <f t="shared" si="42"/>
        <v>0</v>
      </c>
      <c r="S211" s="131">
        <v>0</v>
      </c>
      <c r="T211" s="132">
        <f t="shared" si="43"/>
        <v>0</v>
      </c>
      <c r="AR211" s="133" t="s">
        <v>366</v>
      </c>
      <c r="AT211" s="133" t="s">
        <v>113</v>
      </c>
      <c r="AU211" s="133" t="s">
        <v>76</v>
      </c>
      <c r="AY211" s="13" t="s">
        <v>112</v>
      </c>
      <c r="BE211" s="134">
        <f t="shared" si="44"/>
        <v>188600</v>
      </c>
      <c r="BF211" s="134">
        <f t="shared" si="45"/>
        <v>0</v>
      </c>
      <c r="BG211" s="134">
        <f t="shared" si="46"/>
        <v>0</v>
      </c>
      <c r="BH211" s="134">
        <f t="shared" si="47"/>
        <v>0</v>
      </c>
      <c r="BI211" s="134">
        <f t="shared" si="48"/>
        <v>0</v>
      </c>
      <c r="BJ211" s="13" t="s">
        <v>76</v>
      </c>
      <c r="BK211" s="134">
        <f t="shared" si="49"/>
        <v>188600</v>
      </c>
      <c r="BL211" s="13" t="s">
        <v>366</v>
      </c>
      <c r="BM211" s="133" t="s">
        <v>5592</v>
      </c>
    </row>
    <row r="212" spans="2:65" s="1" customFormat="1" ht="24.2" customHeight="1">
      <c r="B212" s="122"/>
      <c r="C212" s="123" t="s">
        <v>438</v>
      </c>
      <c r="D212" s="123" t="s">
        <v>113</v>
      </c>
      <c r="E212" s="124" t="s">
        <v>5593</v>
      </c>
      <c r="F212" s="125" t="s">
        <v>5594</v>
      </c>
      <c r="G212" s="126" t="s">
        <v>116</v>
      </c>
      <c r="H212" s="127">
        <v>200</v>
      </c>
      <c r="I212" s="128">
        <v>1350</v>
      </c>
      <c r="J212" s="128">
        <f t="shared" si="40"/>
        <v>270000</v>
      </c>
      <c r="K212" s="125" t="s">
        <v>5362</v>
      </c>
      <c r="L212" s="25"/>
      <c r="M212" s="129" t="s">
        <v>1</v>
      </c>
      <c r="N212" s="130" t="s">
        <v>34</v>
      </c>
      <c r="O212" s="131">
        <v>3.569</v>
      </c>
      <c r="P212" s="131">
        <f t="shared" si="41"/>
        <v>713.8</v>
      </c>
      <c r="Q212" s="131">
        <v>0</v>
      </c>
      <c r="R212" s="131">
        <f t="shared" si="42"/>
        <v>0</v>
      </c>
      <c r="S212" s="131">
        <v>0</v>
      </c>
      <c r="T212" s="132">
        <f t="shared" si="43"/>
        <v>0</v>
      </c>
      <c r="AR212" s="133" t="s">
        <v>366</v>
      </c>
      <c r="AT212" s="133" t="s">
        <v>113</v>
      </c>
      <c r="AU212" s="133" t="s">
        <v>76</v>
      </c>
      <c r="AY212" s="13" t="s">
        <v>112</v>
      </c>
      <c r="BE212" s="134">
        <f t="shared" si="44"/>
        <v>270000</v>
      </c>
      <c r="BF212" s="134">
        <f t="shared" si="45"/>
        <v>0</v>
      </c>
      <c r="BG212" s="134">
        <f t="shared" si="46"/>
        <v>0</v>
      </c>
      <c r="BH212" s="134">
        <f t="shared" si="47"/>
        <v>0</v>
      </c>
      <c r="BI212" s="134">
        <f t="shared" si="48"/>
        <v>0</v>
      </c>
      <c r="BJ212" s="13" t="s">
        <v>76</v>
      </c>
      <c r="BK212" s="134">
        <f t="shared" si="49"/>
        <v>270000</v>
      </c>
      <c r="BL212" s="13" t="s">
        <v>366</v>
      </c>
      <c r="BM212" s="133" t="s">
        <v>5595</v>
      </c>
    </row>
    <row r="213" spans="2:65" s="1" customFormat="1" ht="24.2" customHeight="1">
      <c r="B213" s="122"/>
      <c r="C213" s="123" t="s">
        <v>442</v>
      </c>
      <c r="D213" s="123" t="s">
        <v>113</v>
      </c>
      <c r="E213" s="124" t="s">
        <v>5596</v>
      </c>
      <c r="F213" s="125" t="s">
        <v>5597</v>
      </c>
      <c r="G213" s="126" t="s">
        <v>1319</v>
      </c>
      <c r="H213" s="127">
        <v>50</v>
      </c>
      <c r="I213" s="128">
        <v>1570</v>
      </c>
      <c r="J213" s="128">
        <f t="shared" si="40"/>
        <v>78500</v>
      </c>
      <c r="K213" s="125" t="s">
        <v>5362</v>
      </c>
      <c r="L213" s="25"/>
      <c r="M213" s="129" t="s">
        <v>1</v>
      </c>
      <c r="N213" s="130" t="s">
        <v>34</v>
      </c>
      <c r="O213" s="131">
        <v>4.1390000000000002</v>
      </c>
      <c r="P213" s="131">
        <f t="shared" si="41"/>
        <v>206.95000000000002</v>
      </c>
      <c r="Q213" s="131">
        <v>0</v>
      </c>
      <c r="R213" s="131">
        <f t="shared" si="42"/>
        <v>0</v>
      </c>
      <c r="S213" s="131">
        <v>0</v>
      </c>
      <c r="T213" s="132">
        <f t="shared" si="43"/>
        <v>0</v>
      </c>
      <c r="AR213" s="133" t="s">
        <v>366</v>
      </c>
      <c r="AT213" s="133" t="s">
        <v>113</v>
      </c>
      <c r="AU213" s="133" t="s">
        <v>76</v>
      </c>
      <c r="AY213" s="13" t="s">
        <v>112</v>
      </c>
      <c r="BE213" s="134">
        <f t="shared" si="44"/>
        <v>78500</v>
      </c>
      <c r="BF213" s="134">
        <f t="shared" si="45"/>
        <v>0</v>
      </c>
      <c r="BG213" s="134">
        <f t="shared" si="46"/>
        <v>0</v>
      </c>
      <c r="BH213" s="134">
        <f t="shared" si="47"/>
        <v>0</v>
      </c>
      <c r="BI213" s="134">
        <f t="shared" si="48"/>
        <v>0</v>
      </c>
      <c r="BJ213" s="13" t="s">
        <v>76</v>
      </c>
      <c r="BK213" s="134">
        <f t="shared" si="49"/>
        <v>78500</v>
      </c>
      <c r="BL213" s="13" t="s">
        <v>366</v>
      </c>
      <c r="BM213" s="133" t="s">
        <v>5598</v>
      </c>
    </row>
    <row r="214" spans="2:65" s="1" customFormat="1" ht="24.2" customHeight="1">
      <c r="B214" s="122"/>
      <c r="C214" s="123" t="s">
        <v>446</v>
      </c>
      <c r="D214" s="123" t="s">
        <v>113</v>
      </c>
      <c r="E214" s="124" t="s">
        <v>5599</v>
      </c>
      <c r="F214" s="125" t="s">
        <v>5600</v>
      </c>
      <c r="G214" s="126" t="s">
        <v>133</v>
      </c>
      <c r="H214" s="127">
        <v>2</v>
      </c>
      <c r="I214" s="128">
        <v>2230</v>
      </c>
      <c r="J214" s="128">
        <f t="shared" si="40"/>
        <v>4460</v>
      </c>
      <c r="K214" s="125" t="s">
        <v>5362</v>
      </c>
      <c r="L214" s="25"/>
      <c r="M214" s="129" t="s">
        <v>1</v>
      </c>
      <c r="N214" s="130" t="s">
        <v>34</v>
      </c>
      <c r="O214" s="131">
        <v>5.4080000000000004</v>
      </c>
      <c r="P214" s="131">
        <f t="shared" si="41"/>
        <v>10.816000000000001</v>
      </c>
      <c r="Q214" s="131">
        <v>2.8670000000000001E-2</v>
      </c>
      <c r="R214" s="131">
        <f t="shared" si="42"/>
        <v>5.7340000000000002E-2</v>
      </c>
      <c r="S214" s="131">
        <v>0</v>
      </c>
      <c r="T214" s="132">
        <f t="shared" si="43"/>
        <v>0</v>
      </c>
      <c r="AR214" s="133" t="s">
        <v>366</v>
      </c>
      <c r="AT214" s="133" t="s">
        <v>113</v>
      </c>
      <c r="AU214" s="133" t="s">
        <v>76</v>
      </c>
      <c r="AY214" s="13" t="s">
        <v>112</v>
      </c>
      <c r="BE214" s="134">
        <f t="shared" si="44"/>
        <v>4460</v>
      </c>
      <c r="BF214" s="134">
        <f t="shared" si="45"/>
        <v>0</v>
      </c>
      <c r="BG214" s="134">
        <f t="shared" si="46"/>
        <v>0</v>
      </c>
      <c r="BH214" s="134">
        <f t="shared" si="47"/>
        <v>0</v>
      </c>
      <c r="BI214" s="134">
        <f t="shared" si="48"/>
        <v>0</v>
      </c>
      <c r="BJ214" s="13" t="s">
        <v>76</v>
      </c>
      <c r="BK214" s="134">
        <f t="shared" si="49"/>
        <v>4460</v>
      </c>
      <c r="BL214" s="13" t="s">
        <v>366</v>
      </c>
      <c r="BM214" s="133" t="s">
        <v>5601</v>
      </c>
    </row>
    <row r="215" spans="2:65" s="1" customFormat="1" ht="33" customHeight="1">
      <c r="B215" s="122"/>
      <c r="C215" s="123" t="s">
        <v>450</v>
      </c>
      <c r="D215" s="123" t="s">
        <v>113</v>
      </c>
      <c r="E215" s="124" t="s">
        <v>5602</v>
      </c>
      <c r="F215" s="125" t="s">
        <v>5603</v>
      </c>
      <c r="G215" s="126" t="s">
        <v>133</v>
      </c>
      <c r="H215" s="127">
        <v>2</v>
      </c>
      <c r="I215" s="128">
        <v>697</v>
      </c>
      <c r="J215" s="128">
        <f t="shared" si="40"/>
        <v>1394</v>
      </c>
      <c r="K215" s="125" t="s">
        <v>5362</v>
      </c>
      <c r="L215" s="25"/>
      <c r="M215" s="129" t="s">
        <v>1</v>
      </c>
      <c r="N215" s="130" t="s">
        <v>34</v>
      </c>
      <c r="O215" s="131">
        <v>0.78200000000000003</v>
      </c>
      <c r="P215" s="131">
        <f t="shared" si="41"/>
        <v>1.5640000000000001</v>
      </c>
      <c r="Q215" s="131">
        <v>0.12592</v>
      </c>
      <c r="R215" s="131">
        <f t="shared" si="42"/>
        <v>0.25184000000000001</v>
      </c>
      <c r="S215" s="131">
        <v>0</v>
      </c>
      <c r="T215" s="132">
        <f t="shared" si="43"/>
        <v>0</v>
      </c>
      <c r="AR215" s="133" t="s">
        <v>366</v>
      </c>
      <c r="AT215" s="133" t="s">
        <v>113</v>
      </c>
      <c r="AU215" s="133" t="s">
        <v>76</v>
      </c>
      <c r="AY215" s="13" t="s">
        <v>112</v>
      </c>
      <c r="BE215" s="134">
        <f t="shared" si="44"/>
        <v>1394</v>
      </c>
      <c r="BF215" s="134">
        <f t="shared" si="45"/>
        <v>0</v>
      </c>
      <c r="BG215" s="134">
        <f t="shared" si="46"/>
        <v>0</v>
      </c>
      <c r="BH215" s="134">
        <f t="shared" si="47"/>
        <v>0</v>
      </c>
      <c r="BI215" s="134">
        <f t="shared" si="48"/>
        <v>0</v>
      </c>
      <c r="BJ215" s="13" t="s">
        <v>76</v>
      </c>
      <c r="BK215" s="134">
        <f t="shared" si="49"/>
        <v>1394</v>
      </c>
      <c r="BL215" s="13" t="s">
        <v>366</v>
      </c>
      <c r="BM215" s="133" t="s">
        <v>5604</v>
      </c>
    </row>
    <row r="216" spans="2:65" s="1" customFormat="1" ht="21.75" customHeight="1">
      <c r="B216" s="122"/>
      <c r="C216" s="138" t="s">
        <v>458</v>
      </c>
      <c r="D216" s="138" t="s">
        <v>2422</v>
      </c>
      <c r="E216" s="139" t="s">
        <v>5605</v>
      </c>
      <c r="F216" s="140" t="s">
        <v>5606</v>
      </c>
      <c r="G216" s="141" t="s">
        <v>116</v>
      </c>
      <c r="H216" s="142">
        <v>200</v>
      </c>
      <c r="I216" s="143">
        <v>144</v>
      </c>
      <c r="J216" s="143">
        <f t="shared" si="40"/>
        <v>28800</v>
      </c>
      <c r="K216" s="140" t="s">
        <v>5362</v>
      </c>
      <c r="L216" s="144"/>
      <c r="M216" s="145" t="s">
        <v>1</v>
      </c>
      <c r="N216" s="146" t="s">
        <v>34</v>
      </c>
      <c r="O216" s="131">
        <v>0</v>
      </c>
      <c r="P216" s="131">
        <f t="shared" si="41"/>
        <v>0</v>
      </c>
      <c r="Q216" s="131">
        <v>1.06E-3</v>
      </c>
      <c r="R216" s="131">
        <f t="shared" si="42"/>
        <v>0.21199999999999999</v>
      </c>
      <c r="S216" s="131">
        <v>0</v>
      </c>
      <c r="T216" s="132">
        <f t="shared" si="43"/>
        <v>0</v>
      </c>
      <c r="AR216" s="133" t="s">
        <v>1135</v>
      </c>
      <c r="AT216" s="133" t="s">
        <v>2422</v>
      </c>
      <c r="AU216" s="133" t="s">
        <v>76</v>
      </c>
      <c r="AY216" s="13" t="s">
        <v>112</v>
      </c>
      <c r="BE216" s="134">
        <f t="shared" si="44"/>
        <v>28800</v>
      </c>
      <c r="BF216" s="134">
        <f t="shared" si="45"/>
        <v>0</v>
      </c>
      <c r="BG216" s="134">
        <f t="shared" si="46"/>
        <v>0</v>
      </c>
      <c r="BH216" s="134">
        <f t="shared" si="47"/>
        <v>0</v>
      </c>
      <c r="BI216" s="134">
        <f t="shared" si="48"/>
        <v>0</v>
      </c>
      <c r="BJ216" s="13" t="s">
        <v>76</v>
      </c>
      <c r="BK216" s="134">
        <f t="shared" si="49"/>
        <v>28800</v>
      </c>
      <c r="BL216" s="13" t="s">
        <v>366</v>
      </c>
      <c r="BM216" s="133" t="s">
        <v>5607</v>
      </c>
    </row>
    <row r="217" spans="2:65" s="1" customFormat="1" ht="37.9" customHeight="1">
      <c r="B217" s="122"/>
      <c r="C217" s="123" t="s">
        <v>462</v>
      </c>
      <c r="D217" s="123" t="s">
        <v>113</v>
      </c>
      <c r="E217" s="124" t="s">
        <v>5608</v>
      </c>
      <c r="F217" s="125" t="s">
        <v>5609</v>
      </c>
      <c r="G217" s="126" t="s">
        <v>116</v>
      </c>
      <c r="H217" s="127">
        <v>200</v>
      </c>
      <c r="I217" s="128">
        <v>1490</v>
      </c>
      <c r="J217" s="128">
        <f t="shared" si="40"/>
        <v>298000</v>
      </c>
      <c r="K217" s="125" t="s">
        <v>5362</v>
      </c>
      <c r="L217" s="25"/>
      <c r="M217" s="129" t="s">
        <v>1</v>
      </c>
      <c r="N217" s="130" t="s">
        <v>34</v>
      </c>
      <c r="O217" s="131">
        <v>0.58299999999999996</v>
      </c>
      <c r="P217" s="131">
        <f t="shared" si="41"/>
        <v>116.6</v>
      </c>
      <c r="Q217" s="131">
        <v>1.83E-3</v>
      </c>
      <c r="R217" s="131">
        <f t="shared" si="42"/>
        <v>0.36599999999999999</v>
      </c>
      <c r="S217" s="131">
        <v>0</v>
      </c>
      <c r="T217" s="132">
        <f t="shared" si="43"/>
        <v>0</v>
      </c>
      <c r="AR217" s="133" t="s">
        <v>366</v>
      </c>
      <c r="AT217" s="133" t="s">
        <v>113</v>
      </c>
      <c r="AU217" s="133" t="s">
        <v>76</v>
      </c>
      <c r="AY217" s="13" t="s">
        <v>112</v>
      </c>
      <c r="BE217" s="134">
        <f t="shared" si="44"/>
        <v>298000</v>
      </c>
      <c r="BF217" s="134">
        <f t="shared" si="45"/>
        <v>0</v>
      </c>
      <c r="BG217" s="134">
        <f t="shared" si="46"/>
        <v>0</v>
      </c>
      <c r="BH217" s="134">
        <f t="shared" si="47"/>
        <v>0</v>
      </c>
      <c r="BI217" s="134">
        <f t="shared" si="48"/>
        <v>0</v>
      </c>
      <c r="BJ217" s="13" t="s">
        <v>76</v>
      </c>
      <c r="BK217" s="134">
        <f t="shared" si="49"/>
        <v>298000</v>
      </c>
      <c r="BL217" s="13" t="s">
        <v>366</v>
      </c>
      <c r="BM217" s="133" t="s">
        <v>5610</v>
      </c>
    </row>
    <row r="218" spans="2:65" s="1" customFormat="1" ht="21.75" customHeight="1">
      <c r="B218" s="122"/>
      <c r="C218" s="138" t="s">
        <v>466</v>
      </c>
      <c r="D218" s="138" t="s">
        <v>2422</v>
      </c>
      <c r="E218" s="139" t="s">
        <v>5611</v>
      </c>
      <c r="F218" s="140" t="s">
        <v>5612</v>
      </c>
      <c r="G218" s="141" t="s">
        <v>116</v>
      </c>
      <c r="H218" s="142">
        <v>200</v>
      </c>
      <c r="I218" s="143">
        <v>271</v>
      </c>
      <c r="J218" s="143">
        <f t="shared" si="40"/>
        <v>54200</v>
      </c>
      <c r="K218" s="140" t="s">
        <v>5362</v>
      </c>
      <c r="L218" s="144"/>
      <c r="M218" s="145" t="s">
        <v>1</v>
      </c>
      <c r="N218" s="146" t="s">
        <v>34</v>
      </c>
      <c r="O218" s="131">
        <v>0</v>
      </c>
      <c r="P218" s="131">
        <f t="shared" si="41"/>
        <v>0</v>
      </c>
      <c r="Q218" s="131">
        <v>2.1099999999999999E-3</v>
      </c>
      <c r="R218" s="131">
        <f t="shared" si="42"/>
        <v>0.42199999999999999</v>
      </c>
      <c r="S218" s="131">
        <v>0</v>
      </c>
      <c r="T218" s="132">
        <f t="shared" si="43"/>
        <v>0</v>
      </c>
      <c r="AR218" s="133" t="s">
        <v>1135</v>
      </c>
      <c r="AT218" s="133" t="s">
        <v>2422</v>
      </c>
      <c r="AU218" s="133" t="s">
        <v>76</v>
      </c>
      <c r="AY218" s="13" t="s">
        <v>112</v>
      </c>
      <c r="BE218" s="134">
        <f t="shared" si="44"/>
        <v>54200</v>
      </c>
      <c r="BF218" s="134">
        <f t="shared" si="45"/>
        <v>0</v>
      </c>
      <c r="BG218" s="134">
        <f t="shared" si="46"/>
        <v>0</v>
      </c>
      <c r="BH218" s="134">
        <f t="shared" si="47"/>
        <v>0</v>
      </c>
      <c r="BI218" s="134">
        <f t="shared" si="48"/>
        <v>0</v>
      </c>
      <c r="BJ218" s="13" t="s">
        <v>76</v>
      </c>
      <c r="BK218" s="134">
        <f t="shared" si="49"/>
        <v>54200</v>
      </c>
      <c r="BL218" s="13" t="s">
        <v>366</v>
      </c>
      <c r="BM218" s="133" t="s">
        <v>5613</v>
      </c>
    </row>
    <row r="219" spans="2:65" s="1" customFormat="1" ht="37.9" customHeight="1">
      <c r="B219" s="122"/>
      <c r="C219" s="123" t="s">
        <v>470</v>
      </c>
      <c r="D219" s="123" t="s">
        <v>113</v>
      </c>
      <c r="E219" s="124" t="s">
        <v>5614</v>
      </c>
      <c r="F219" s="125" t="s">
        <v>5615</v>
      </c>
      <c r="G219" s="126" t="s">
        <v>116</v>
      </c>
      <c r="H219" s="127">
        <v>200</v>
      </c>
      <c r="I219" s="128">
        <v>1810</v>
      </c>
      <c r="J219" s="128">
        <f t="shared" si="40"/>
        <v>362000</v>
      </c>
      <c r="K219" s="125" t="s">
        <v>5362</v>
      </c>
      <c r="L219" s="25"/>
      <c r="M219" s="129" t="s">
        <v>1</v>
      </c>
      <c r="N219" s="130" t="s">
        <v>34</v>
      </c>
      <c r="O219" s="131">
        <v>0.70299999999999996</v>
      </c>
      <c r="P219" s="131">
        <f t="shared" si="41"/>
        <v>140.6</v>
      </c>
      <c r="Q219" s="131">
        <v>2.7299999999999998E-3</v>
      </c>
      <c r="R219" s="131">
        <f t="shared" si="42"/>
        <v>0.54599999999999993</v>
      </c>
      <c r="S219" s="131">
        <v>0</v>
      </c>
      <c r="T219" s="132">
        <f t="shared" si="43"/>
        <v>0</v>
      </c>
      <c r="AR219" s="133" t="s">
        <v>366</v>
      </c>
      <c r="AT219" s="133" t="s">
        <v>113</v>
      </c>
      <c r="AU219" s="133" t="s">
        <v>76</v>
      </c>
      <c r="AY219" s="13" t="s">
        <v>112</v>
      </c>
      <c r="BE219" s="134">
        <f t="shared" si="44"/>
        <v>362000</v>
      </c>
      <c r="BF219" s="134">
        <f t="shared" si="45"/>
        <v>0</v>
      </c>
      <c r="BG219" s="134">
        <f t="shared" si="46"/>
        <v>0</v>
      </c>
      <c r="BH219" s="134">
        <f t="shared" si="47"/>
        <v>0</v>
      </c>
      <c r="BI219" s="134">
        <f t="shared" si="48"/>
        <v>0</v>
      </c>
      <c r="BJ219" s="13" t="s">
        <v>76</v>
      </c>
      <c r="BK219" s="134">
        <f t="shared" si="49"/>
        <v>362000</v>
      </c>
      <c r="BL219" s="13" t="s">
        <v>366</v>
      </c>
      <c r="BM219" s="133" t="s">
        <v>5616</v>
      </c>
    </row>
    <row r="220" spans="2:65" s="1" customFormat="1" ht="24.2" customHeight="1">
      <c r="B220" s="122"/>
      <c r="C220" s="138" t="s">
        <v>474</v>
      </c>
      <c r="D220" s="138" t="s">
        <v>2422</v>
      </c>
      <c r="E220" s="139" t="s">
        <v>5617</v>
      </c>
      <c r="F220" s="140" t="s">
        <v>5618</v>
      </c>
      <c r="G220" s="141" t="s">
        <v>116</v>
      </c>
      <c r="H220" s="142">
        <v>200</v>
      </c>
      <c r="I220" s="143">
        <v>405</v>
      </c>
      <c r="J220" s="143">
        <f t="shared" si="40"/>
        <v>81000</v>
      </c>
      <c r="K220" s="140" t="s">
        <v>5362</v>
      </c>
      <c r="L220" s="144"/>
      <c r="M220" s="145" t="s">
        <v>1</v>
      </c>
      <c r="N220" s="146" t="s">
        <v>34</v>
      </c>
      <c r="O220" s="131">
        <v>0</v>
      </c>
      <c r="P220" s="131">
        <f t="shared" si="41"/>
        <v>0</v>
      </c>
      <c r="Q220" s="131">
        <v>3.1800000000000001E-3</v>
      </c>
      <c r="R220" s="131">
        <f t="shared" si="42"/>
        <v>0.63600000000000001</v>
      </c>
      <c r="S220" s="131">
        <v>0</v>
      </c>
      <c r="T220" s="132">
        <f t="shared" si="43"/>
        <v>0</v>
      </c>
      <c r="AR220" s="133" t="s">
        <v>1135</v>
      </c>
      <c r="AT220" s="133" t="s">
        <v>2422</v>
      </c>
      <c r="AU220" s="133" t="s">
        <v>76</v>
      </c>
      <c r="AY220" s="13" t="s">
        <v>112</v>
      </c>
      <c r="BE220" s="134">
        <f t="shared" si="44"/>
        <v>81000</v>
      </c>
      <c r="BF220" s="134">
        <f t="shared" si="45"/>
        <v>0</v>
      </c>
      <c r="BG220" s="134">
        <f t="shared" si="46"/>
        <v>0</v>
      </c>
      <c r="BH220" s="134">
        <f t="shared" si="47"/>
        <v>0</v>
      </c>
      <c r="BI220" s="134">
        <f t="shared" si="48"/>
        <v>0</v>
      </c>
      <c r="BJ220" s="13" t="s">
        <v>76</v>
      </c>
      <c r="BK220" s="134">
        <f t="shared" si="49"/>
        <v>81000</v>
      </c>
      <c r="BL220" s="13" t="s">
        <v>366</v>
      </c>
      <c r="BM220" s="133" t="s">
        <v>5619</v>
      </c>
    </row>
    <row r="221" spans="2:65" s="1" customFormat="1" ht="37.9" customHeight="1">
      <c r="B221" s="122"/>
      <c r="C221" s="123" t="s">
        <v>478</v>
      </c>
      <c r="D221" s="123" t="s">
        <v>113</v>
      </c>
      <c r="E221" s="124" t="s">
        <v>5620</v>
      </c>
      <c r="F221" s="125" t="s">
        <v>5621</v>
      </c>
      <c r="G221" s="126" t="s">
        <v>116</v>
      </c>
      <c r="H221" s="127">
        <v>200</v>
      </c>
      <c r="I221" s="128">
        <v>2140</v>
      </c>
      <c r="J221" s="128">
        <f t="shared" si="40"/>
        <v>428000</v>
      </c>
      <c r="K221" s="125" t="s">
        <v>5362</v>
      </c>
      <c r="L221" s="25"/>
      <c r="M221" s="129" t="s">
        <v>1</v>
      </c>
      <c r="N221" s="130" t="s">
        <v>34</v>
      </c>
      <c r="O221" s="131">
        <v>0.82599999999999996</v>
      </c>
      <c r="P221" s="131">
        <f t="shared" si="41"/>
        <v>165.2</v>
      </c>
      <c r="Q221" s="131">
        <v>3.2599999999999999E-3</v>
      </c>
      <c r="R221" s="131">
        <f t="shared" si="42"/>
        <v>0.65200000000000002</v>
      </c>
      <c r="S221" s="131">
        <v>0</v>
      </c>
      <c r="T221" s="132">
        <f t="shared" si="43"/>
        <v>0</v>
      </c>
      <c r="AR221" s="133" t="s">
        <v>366</v>
      </c>
      <c r="AT221" s="133" t="s">
        <v>113</v>
      </c>
      <c r="AU221" s="133" t="s">
        <v>76</v>
      </c>
      <c r="AY221" s="13" t="s">
        <v>112</v>
      </c>
      <c r="BE221" s="134">
        <f t="shared" si="44"/>
        <v>428000</v>
      </c>
      <c r="BF221" s="134">
        <f t="shared" si="45"/>
        <v>0</v>
      </c>
      <c r="BG221" s="134">
        <f t="shared" si="46"/>
        <v>0</v>
      </c>
      <c r="BH221" s="134">
        <f t="shared" si="47"/>
        <v>0</v>
      </c>
      <c r="BI221" s="134">
        <f t="shared" si="48"/>
        <v>0</v>
      </c>
      <c r="BJ221" s="13" t="s">
        <v>76</v>
      </c>
      <c r="BK221" s="134">
        <f t="shared" si="49"/>
        <v>428000</v>
      </c>
      <c r="BL221" s="13" t="s">
        <v>366</v>
      </c>
      <c r="BM221" s="133" t="s">
        <v>5622</v>
      </c>
    </row>
    <row r="222" spans="2:65" s="1" customFormat="1" ht="24.2" customHeight="1">
      <c r="B222" s="122"/>
      <c r="C222" s="138" t="s">
        <v>482</v>
      </c>
      <c r="D222" s="138" t="s">
        <v>2422</v>
      </c>
      <c r="E222" s="139" t="s">
        <v>5623</v>
      </c>
      <c r="F222" s="140" t="s">
        <v>5624</v>
      </c>
      <c r="G222" s="141" t="s">
        <v>116</v>
      </c>
      <c r="H222" s="142">
        <v>200</v>
      </c>
      <c r="I222" s="143">
        <v>692</v>
      </c>
      <c r="J222" s="143">
        <f t="shared" si="40"/>
        <v>138400</v>
      </c>
      <c r="K222" s="140" t="s">
        <v>5362</v>
      </c>
      <c r="L222" s="144"/>
      <c r="M222" s="145" t="s">
        <v>1</v>
      </c>
      <c r="N222" s="146" t="s">
        <v>34</v>
      </c>
      <c r="O222" s="131">
        <v>0</v>
      </c>
      <c r="P222" s="131">
        <f t="shared" si="41"/>
        <v>0</v>
      </c>
      <c r="Q222" s="131">
        <v>4.0800000000000003E-3</v>
      </c>
      <c r="R222" s="131">
        <f t="shared" si="42"/>
        <v>0.81600000000000006</v>
      </c>
      <c r="S222" s="131">
        <v>0</v>
      </c>
      <c r="T222" s="132">
        <f t="shared" si="43"/>
        <v>0</v>
      </c>
      <c r="AR222" s="133" t="s">
        <v>1135</v>
      </c>
      <c r="AT222" s="133" t="s">
        <v>2422</v>
      </c>
      <c r="AU222" s="133" t="s">
        <v>76</v>
      </c>
      <c r="AY222" s="13" t="s">
        <v>112</v>
      </c>
      <c r="BE222" s="134">
        <f t="shared" si="44"/>
        <v>138400</v>
      </c>
      <c r="BF222" s="134">
        <f t="shared" si="45"/>
        <v>0</v>
      </c>
      <c r="BG222" s="134">
        <f t="shared" si="46"/>
        <v>0</v>
      </c>
      <c r="BH222" s="134">
        <f t="shared" si="47"/>
        <v>0</v>
      </c>
      <c r="BI222" s="134">
        <f t="shared" si="48"/>
        <v>0</v>
      </c>
      <c r="BJ222" s="13" t="s">
        <v>76</v>
      </c>
      <c r="BK222" s="134">
        <f t="shared" si="49"/>
        <v>138400</v>
      </c>
      <c r="BL222" s="13" t="s">
        <v>366</v>
      </c>
      <c r="BM222" s="133" t="s">
        <v>5625</v>
      </c>
    </row>
    <row r="223" spans="2:65" s="1" customFormat="1" ht="37.9" customHeight="1">
      <c r="B223" s="122"/>
      <c r="C223" s="123" t="s">
        <v>486</v>
      </c>
      <c r="D223" s="123" t="s">
        <v>113</v>
      </c>
      <c r="E223" s="124" t="s">
        <v>5626</v>
      </c>
      <c r="F223" s="125" t="s">
        <v>5627</v>
      </c>
      <c r="G223" s="126" t="s">
        <v>116</v>
      </c>
      <c r="H223" s="127">
        <v>200</v>
      </c>
      <c r="I223" s="128">
        <v>2470</v>
      </c>
      <c r="J223" s="128">
        <f t="shared" si="40"/>
        <v>494000</v>
      </c>
      <c r="K223" s="125" t="s">
        <v>5362</v>
      </c>
      <c r="L223" s="25"/>
      <c r="M223" s="129" t="s">
        <v>1</v>
      </c>
      <c r="N223" s="130" t="s">
        <v>34</v>
      </c>
      <c r="O223" s="131">
        <v>0.94899999999999995</v>
      </c>
      <c r="P223" s="131">
        <f t="shared" si="41"/>
        <v>189.79999999999998</v>
      </c>
      <c r="Q223" s="131">
        <v>3.6600000000000001E-3</v>
      </c>
      <c r="R223" s="131">
        <f t="shared" si="42"/>
        <v>0.73199999999999998</v>
      </c>
      <c r="S223" s="131">
        <v>0</v>
      </c>
      <c r="T223" s="132">
        <f t="shared" si="43"/>
        <v>0</v>
      </c>
      <c r="AR223" s="133" t="s">
        <v>366</v>
      </c>
      <c r="AT223" s="133" t="s">
        <v>113</v>
      </c>
      <c r="AU223" s="133" t="s">
        <v>76</v>
      </c>
      <c r="AY223" s="13" t="s">
        <v>112</v>
      </c>
      <c r="BE223" s="134">
        <f t="shared" si="44"/>
        <v>494000</v>
      </c>
      <c r="BF223" s="134">
        <f t="shared" si="45"/>
        <v>0</v>
      </c>
      <c r="BG223" s="134">
        <f t="shared" si="46"/>
        <v>0</v>
      </c>
      <c r="BH223" s="134">
        <f t="shared" si="47"/>
        <v>0</v>
      </c>
      <c r="BI223" s="134">
        <f t="shared" si="48"/>
        <v>0</v>
      </c>
      <c r="BJ223" s="13" t="s">
        <v>76</v>
      </c>
      <c r="BK223" s="134">
        <f t="shared" si="49"/>
        <v>494000</v>
      </c>
      <c r="BL223" s="13" t="s">
        <v>366</v>
      </c>
      <c r="BM223" s="133" t="s">
        <v>5628</v>
      </c>
    </row>
    <row r="224" spans="2:65" s="1" customFormat="1" ht="24.2" customHeight="1">
      <c r="B224" s="122"/>
      <c r="C224" s="138" t="s">
        <v>490</v>
      </c>
      <c r="D224" s="138" t="s">
        <v>2422</v>
      </c>
      <c r="E224" s="139" t="s">
        <v>5629</v>
      </c>
      <c r="F224" s="140" t="s">
        <v>5630</v>
      </c>
      <c r="G224" s="141" t="s">
        <v>116</v>
      </c>
      <c r="H224" s="142">
        <v>200</v>
      </c>
      <c r="I224" s="143">
        <v>849</v>
      </c>
      <c r="J224" s="143">
        <f t="shared" si="40"/>
        <v>169800</v>
      </c>
      <c r="K224" s="140" t="s">
        <v>5362</v>
      </c>
      <c r="L224" s="144"/>
      <c r="M224" s="145" t="s">
        <v>1</v>
      </c>
      <c r="N224" s="146" t="s">
        <v>34</v>
      </c>
      <c r="O224" s="131">
        <v>0</v>
      </c>
      <c r="P224" s="131">
        <f t="shared" si="41"/>
        <v>0</v>
      </c>
      <c r="Q224" s="131">
        <v>6.6299999999999996E-3</v>
      </c>
      <c r="R224" s="131">
        <f t="shared" si="42"/>
        <v>1.3259999999999998</v>
      </c>
      <c r="S224" s="131">
        <v>0</v>
      </c>
      <c r="T224" s="132">
        <f t="shared" si="43"/>
        <v>0</v>
      </c>
      <c r="AR224" s="133" t="s">
        <v>1135</v>
      </c>
      <c r="AT224" s="133" t="s">
        <v>2422</v>
      </c>
      <c r="AU224" s="133" t="s">
        <v>76</v>
      </c>
      <c r="AY224" s="13" t="s">
        <v>112</v>
      </c>
      <c r="BE224" s="134">
        <f t="shared" si="44"/>
        <v>169800</v>
      </c>
      <c r="BF224" s="134">
        <f t="shared" si="45"/>
        <v>0</v>
      </c>
      <c r="BG224" s="134">
        <f t="shared" si="46"/>
        <v>0</v>
      </c>
      <c r="BH224" s="134">
        <f t="shared" si="47"/>
        <v>0</v>
      </c>
      <c r="BI224" s="134">
        <f t="shared" si="48"/>
        <v>0</v>
      </c>
      <c r="BJ224" s="13" t="s">
        <v>76</v>
      </c>
      <c r="BK224" s="134">
        <f t="shared" si="49"/>
        <v>169800</v>
      </c>
      <c r="BL224" s="13" t="s">
        <v>366</v>
      </c>
      <c r="BM224" s="133" t="s">
        <v>5631</v>
      </c>
    </row>
    <row r="225" spans="2:65" s="1" customFormat="1" ht="16.5" customHeight="1">
      <c r="B225" s="122"/>
      <c r="C225" s="123" t="s">
        <v>494</v>
      </c>
      <c r="D225" s="123" t="s">
        <v>113</v>
      </c>
      <c r="E225" s="124" t="s">
        <v>5632</v>
      </c>
      <c r="F225" s="125" t="s">
        <v>5633</v>
      </c>
      <c r="G225" s="126" t="s">
        <v>146</v>
      </c>
      <c r="H225" s="127">
        <v>2</v>
      </c>
      <c r="I225" s="128">
        <v>121</v>
      </c>
      <c r="J225" s="128">
        <f t="shared" si="40"/>
        <v>242</v>
      </c>
      <c r="K225" s="125" t="s">
        <v>5362</v>
      </c>
      <c r="L225" s="25"/>
      <c r="M225" s="129" t="s">
        <v>1</v>
      </c>
      <c r="N225" s="130" t="s">
        <v>34</v>
      </c>
      <c r="O225" s="131">
        <v>0.156</v>
      </c>
      <c r="P225" s="131">
        <f t="shared" si="41"/>
        <v>0.312</v>
      </c>
      <c r="Q225" s="131">
        <v>6.9999999999999999E-4</v>
      </c>
      <c r="R225" s="131">
        <f t="shared" si="42"/>
        <v>1.4E-3</v>
      </c>
      <c r="S225" s="131">
        <v>0</v>
      </c>
      <c r="T225" s="132">
        <f t="shared" si="43"/>
        <v>0</v>
      </c>
      <c r="AR225" s="133" t="s">
        <v>366</v>
      </c>
      <c r="AT225" s="133" t="s">
        <v>113</v>
      </c>
      <c r="AU225" s="133" t="s">
        <v>76</v>
      </c>
      <c r="AY225" s="13" t="s">
        <v>112</v>
      </c>
      <c r="BE225" s="134">
        <f t="shared" si="44"/>
        <v>242</v>
      </c>
      <c r="BF225" s="134">
        <f t="shared" si="45"/>
        <v>0</v>
      </c>
      <c r="BG225" s="134">
        <f t="shared" si="46"/>
        <v>0</v>
      </c>
      <c r="BH225" s="134">
        <f t="shared" si="47"/>
        <v>0</v>
      </c>
      <c r="BI225" s="134">
        <f t="shared" si="48"/>
        <v>0</v>
      </c>
      <c r="BJ225" s="13" t="s">
        <v>76</v>
      </c>
      <c r="BK225" s="134">
        <f t="shared" si="49"/>
        <v>242</v>
      </c>
      <c r="BL225" s="13" t="s">
        <v>366</v>
      </c>
      <c r="BM225" s="133" t="s">
        <v>5634</v>
      </c>
    </row>
    <row r="226" spans="2:65" s="1" customFormat="1" ht="24.2" customHeight="1">
      <c r="B226" s="122"/>
      <c r="C226" s="123" t="s">
        <v>498</v>
      </c>
      <c r="D226" s="123" t="s">
        <v>113</v>
      </c>
      <c r="E226" s="124" t="s">
        <v>5635</v>
      </c>
      <c r="F226" s="125" t="s">
        <v>5636</v>
      </c>
      <c r="G226" s="126" t="s">
        <v>146</v>
      </c>
      <c r="H226" s="127">
        <v>50</v>
      </c>
      <c r="I226" s="128">
        <v>81.3</v>
      </c>
      <c r="J226" s="128">
        <f t="shared" si="40"/>
        <v>4065</v>
      </c>
      <c r="K226" s="125" t="s">
        <v>5362</v>
      </c>
      <c r="L226" s="25"/>
      <c r="M226" s="129" t="s">
        <v>1</v>
      </c>
      <c r="N226" s="130" t="s">
        <v>34</v>
      </c>
      <c r="O226" s="131">
        <v>0.191</v>
      </c>
      <c r="P226" s="131">
        <f t="shared" si="41"/>
        <v>9.5500000000000007</v>
      </c>
      <c r="Q226" s="131">
        <v>0</v>
      </c>
      <c r="R226" s="131">
        <f t="shared" si="42"/>
        <v>0</v>
      </c>
      <c r="S226" s="131">
        <v>0</v>
      </c>
      <c r="T226" s="132">
        <f t="shared" si="43"/>
        <v>0</v>
      </c>
      <c r="AR226" s="133" t="s">
        <v>366</v>
      </c>
      <c r="AT226" s="133" t="s">
        <v>113</v>
      </c>
      <c r="AU226" s="133" t="s">
        <v>76</v>
      </c>
      <c r="AY226" s="13" t="s">
        <v>112</v>
      </c>
      <c r="BE226" s="134">
        <f t="shared" si="44"/>
        <v>4065</v>
      </c>
      <c r="BF226" s="134">
        <f t="shared" si="45"/>
        <v>0</v>
      </c>
      <c r="BG226" s="134">
        <f t="shared" si="46"/>
        <v>0</v>
      </c>
      <c r="BH226" s="134">
        <f t="shared" si="47"/>
        <v>0</v>
      </c>
      <c r="BI226" s="134">
        <f t="shared" si="48"/>
        <v>0</v>
      </c>
      <c r="BJ226" s="13" t="s">
        <v>76</v>
      </c>
      <c r="BK226" s="134">
        <f t="shared" si="49"/>
        <v>4065</v>
      </c>
      <c r="BL226" s="13" t="s">
        <v>366</v>
      </c>
      <c r="BM226" s="133" t="s">
        <v>5637</v>
      </c>
    </row>
    <row r="227" spans="2:65" s="1" customFormat="1" ht="24.2" customHeight="1">
      <c r="B227" s="122"/>
      <c r="C227" s="123" t="s">
        <v>502</v>
      </c>
      <c r="D227" s="123" t="s">
        <v>113</v>
      </c>
      <c r="E227" s="124" t="s">
        <v>5638</v>
      </c>
      <c r="F227" s="125" t="s">
        <v>5639</v>
      </c>
      <c r="G227" s="126" t="s">
        <v>116</v>
      </c>
      <c r="H227" s="127">
        <v>500</v>
      </c>
      <c r="I227" s="128">
        <v>181</v>
      </c>
      <c r="J227" s="128">
        <f t="shared" si="40"/>
        <v>90500</v>
      </c>
      <c r="K227" s="125" t="s">
        <v>5362</v>
      </c>
      <c r="L227" s="25"/>
      <c r="M227" s="129" t="s">
        <v>1</v>
      </c>
      <c r="N227" s="130" t="s">
        <v>34</v>
      </c>
      <c r="O227" s="131">
        <v>7.2999999999999995E-2</v>
      </c>
      <c r="P227" s="131">
        <f t="shared" si="41"/>
        <v>36.5</v>
      </c>
      <c r="Q227" s="131">
        <v>0</v>
      </c>
      <c r="R227" s="131">
        <f t="shared" si="42"/>
        <v>0</v>
      </c>
      <c r="S227" s="131">
        <v>0</v>
      </c>
      <c r="T227" s="132">
        <f t="shared" si="43"/>
        <v>0</v>
      </c>
      <c r="AR227" s="133" t="s">
        <v>366</v>
      </c>
      <c r="AT227" s="133" t="s">
        <v>113</v>
      </c>
      <c r="AU227" s="133" t="s">
        <v>76</v>
      </c>
      <c r="AY227" s="13" t="s">
        <v>112</v>
      </c>
      <c r="BE227" s="134">
        <f t="shared" si="44"/>
        <v>90500</v>
      </c>
      <c r="BF227" s="134">
        <f t="shared" si="45"/>
        <v>0</v>
      </c>
      <c r="BG227" s="134">
        <f t="shared" si="46"/>
        <v>0</v>
      </c>
      <c r="BH227" s="134">
        <f t="shared" si="47"/>
        <v>0</v>
      </c>
      <c r="BI227" s="134">
        <f t="shared" si="48"/>
        <v>0</v>
      </c>
      <c r="BJ227" s="13" t="s">
        <v>76</v>
      </c>
      <c r="BK227" s="134">
        <f t="shared" si="49"/>
        <v>90500</v>
      </c>
      <c r="BL227" s="13" t="s">
        <v>366</v>
      </c>
      <c r="BM227" s="133" t="s">
        <v>5640</v>
      </c>
    </row>
    <row r="228" spans="2:65" s="1" customFormat="1" ht="24.2" customHeight="1">
      <c r="B228" s="122"/>
      <c r="C228" s="123" t="s">
        <v>506</v>
      </c>
      <c r="D228" s="123" t="s">
        <v>113</v>
      </c>
      <c r="E228" s="124" t="s">
        <v>5641</v>
      </c>
      <c r="F228" s="125" t="s">
        <v>5642</v>
      </c>
      <c r="G228" s="126" t="s">
        <v>116</v>
      </c>
      <c r="H228" s="127">
        <v>500</v>
      </c>
      <c r="I228" s="128">
        <v>161</v>
      </c>
      <c r="J228" s="128">
        <f t="shared" si="40"/>
        <v>80500</v>
      </c>
      <c r="K228" s="125" t="s">
        <v>5362</v>
      </c>
      <c r="L228" s="25"/>
      <c r="M228" s="129" t="s">
        <v>1</v>
      </c>
      <c r="N228" s="130" t="s">
        <v>34</v>
      </c>
      <c r="O228" s="131">
        <v>7.2999999999999995E-2</v>
      </c>
      <c r="P228" s="131">
        <f t="shared" si="41"/>
        <v>36.5</v>
      </c>
      <c r="Q228" s="131">
        <v>0</v>
      </c>
      <c r="R228" s="131">
        <f t="shared" si="42"/>
        <v>0</v>
      </c>
      <c r="S228" s="131">
        <v>0</v>
      </c>
      <c r="T228" s="132">
        <f t="shared" si="43"/>
        <v>0</v>
      </c>
      <c r="AR228" s="133" t="s">
        <v>366</v>
      </c>
      <c r="AT228" s="133" t="s">
        <v>113</v>
      </c>
      <c r="AU228" s="133" t="s">
        <v>76</v>
      </c>
      <c r="AY228" s="13" t="s">
        <v>112</v>
      </c>
      <c r="BE228" s="134">
        <f t="shared" si="44"/>
        <v>80500</v>
      </c>
      <c r="BF228" s="134">
        <f t="shared" si="45"/>
        <v>0</v>
      </c>
      <c r="BG228" s="134">
        <f t="shared" si="46"/>
        <v>0</v>
      </c>
      <c r="BH228" s="134">
        <f t="shared" si="47"/>
        <v>0</v>
      </c>
      <c r="BI228" s="134">
        <f t="shared" si="48"/>
        <v>0</v>
      </c>
      <c r="BJ228" s="13" t="s">
        <v>76</v>
      </c>
      <c r="BK228" s="134">
        <f t="shared" si="49"/>
        <v>80500</v>
      </c>
      <c r="BL228" s="13" t="s">
        <v>366</v>
      </c>
      <c r="BM228" s="133" t="s">
        <v>5643</v>
      </c>
    </row>
    <row r="229" spans="2:65" s="1" customFormat="1" ht="24.2" customHeight="1">
      <c r="B229" s="122"/>
      <c r="C229" s="123" t="s">
        <v>514</v>
      </c>
      <c r="D229" s="123" t="s">
        <v>113</v>
      </c>
      <c r="E229" s="124" t="s">
        <v>5644</v>
      </c>
      <c r="F229" s="125" t="s">
        <v>5645</v>
      </c>
      <c r="G229" s="126" t="s">
        <v>133</v>
      </c>
      <c r="H229" s="127">
        <v>10</v>
      </c>
      <c r="I229" s="128">
        <v>82.3</v>
      </c>
      <c r="J229" s="128">
        <f t="shared" si="40"/>
        <v>823</v>
      </c>
      <c r="K229" s="125" t="s">
        <v>5362</v>
      </c>
      <c r="L229" s="25"/>
      <c r="M229" s="129" t="s">
        <v>1</v>
      </c>
      <c r="N229" s="130" t="s">
        <v>34</v>
      </c>
      <c r="O229" s="131">
        <v>1.9E-2</v>
      </c>
      <c r="P229" s="131">
        <f t="shared" si="41"/>
        <v>0.19</v>
      </c>
      <c r="Q229" s="131">
        <v>3.8E-3</v>
      </c>
      <c r="R229" s="131">
        <f t="shared" si="42"/>
        <v>3.7999999999999999E-2</v>
      </c>
      <c r="S229" s="131">
        <v>0</v>
      </c>
      <c r="T229" s="132">
        <f t="shared" si="43"/>
        <v>0</v>
      </c>
      <c r="AR229" s="133" t="s">
        <v>366</v>
      </c>
      <c r="AT229" s="133" t="s">
        <v>113</v>
      </c>
      <c r="AU229" s="133" t="s">
        <v>76</v>
      </c>
      <c r="AY229" s="13" t="s">
        <v>112</v>
      </c>
      <c r="BE229" s="134">
        <f t="shared" si="44"/>
        <v>823</v>
      </c>
      <c r="BF229" s="134">
        <f t="shared" si="45"/>
        <v>0</v>
      </c>
      <c r="BG229" s="134">
        <f t="shared" si="46"/>
        <v>0</v>
      </c>
      <c r="BH229" s="134">
        <f t="shared" si="47"/>
        <v>0</v>
      </c>
      <c r="BI229" s="134">
        <f t="shared" si="48"/>
        <v>0</v>
      </c>
      <c r="BJ229" s="13" t="s">
        <v>76</v>
      </c>
      <c r="BK229" s="134">
        <f t="shared" si="49"/>
        <v>823</v>
      </c>
      <c r="BL229" s="13" t="s">
        <v>366</v>
      </c>
      <c r="BM229" s="133" t="s">
        <v>5646</v>
      </c>
    </row>
    <row r="230" spans="2:65" s="1" customFormat="1" ht="21.75" customHeight="1">
      <c r="B230" s="122"/>
      <c r="C230" s="123" t="s">
        <v>518</v>
      </c>
      <c r="D230" s="123" t="s">
        <v>113</v>
      </c>
      <c r="E230" s="124" t="s">
        <v>5647</v>
      </c>
      <c r="F230" s="125" t="s">
        <v>5648</v>
      </c>
      <c r="G230" s="126" t="s">
        <v>133</v>
      </c>
      <c r="H230" s="127">
        <v>10</v>
      </c>
      <c r="I230" s="128">
        <v>157</v>
      </c>
      <c r="J230" s="128">
        <f t="shared" si="40"/>
        <v>1570</v>
      </c>
      <c r="K230" s="125" t="s">
        <v>5362</v>
      </c>
      <c r="L230" s="25"/>
      <c r="M230" s="129" t="s">
        <v>1</v>
      </c>
      <c r="N230" s="130" t="s">
        <v>34</v>
      </c>
      <c r="O230" s="131">
        <v>1.9E-2</v>
      </c>
      <c r="P230" s="131">
        <f t="shared" si="41"/>
        <v>0.19</v>
      </c>
      <c r="Q230" s="131">
        <v>7.6E-3</v>
      </c>
      <c r="R230" s="131">
        <f t="shared" si="42"/>
        <v>7.5999999999999998E-2</v>
      </c>
      <c r="S230" s="131">
        <v>0</v>
      </c>
      <c r="T230" s="132">
        <f t="shared" si="43"/>
        <v>0</v>
      </c>
      <c r="AR230" s="133" t="s">
        <v>366</v>
      </c>
      <c r="AT230" s="133" t="s">
        <v>113</v>
      </c>
      <c r="AU230" s="133" t="s">
        <v>76</v>
      </c>
      <c r="AY230" s="13" t="s">
        <v>112</v>
      </c>
      <c r="BE230" s="134">
        <f t="shared" si="44"/>
        <v>1570</v>
      </c>
      <c r="BF230" s="134">
        <f t="shared" si="45"/>
        <v>0</v>
      </c>
      <c r="BG230" s="134">
        <f t="shared" si="46"/>
        <v>0</v>
      </c>
      <c r="BH230" s="134">
        <f t="shared" si="47"/>
        <v>0</v>
      </c>
      <c r="BI230" s="134">
        <f t="shared" si="48"/>
        <v>0</v>
      </c>
      <c r="BJ230" s="13" t="s">
        <v>76</v>
      </c>
      <c r="BK230" s="134">
        <f t="shared" si="49"/>
        <v>1570</v>
      </c>
      <c r="BL230" s="13" t="s">
        <v>366</v>
      </c>
      <c r="BM230" s="133" t="s">
        <v>5649</v>
      </c>
    </row>
    <row r="231" spans="2:65" s="1" customFormat="1" ht="24.2" customHeight="1">
      <c r="B231" s="122"/>
      <c r="C231" s="123" t="s">
        <v>522</v>
      </c>
      <c r="D231" s="123" t="s">
        <v>113</v>
      </c>
      <c r="E231" s="124" t="s">
        <v>5650</v>
      </c>
      <c r="F231" s="125" t="s">
        <v>5651</v>
      </c>
      <c r="G231" s="126" t="s">
        <v>116</v>
      </c>
      <c r="H231" s="127">
        <v>200</v>
      </c>
      <c r="I231" s="128">
        <v>44.8</v>
      </c>
      <c r="J231" s="128">
        <f t="shared" si="40"/>
        <v>8960</v>
      </c>
      <c r="K231" s="125" t="s">
        <v>5362</v>
      </c>
      <c r="L231" s="25"/>
      <c r="M231" s="129" t="s">
        <v>1</v>
      </c>
      <c r="N231" s="130" t="s">
        <v>34</v>
      </c>
      <c r="O231" s="131">
        <v>1.9E-2</v>
      </c>
      <c r="P231" s="131">
        <f t="shared" si="41"/>
        <v>3.8</v>
      </c>
      <c r="Q231" s="131">
        <v>1.9E-3</v>
      </c>
      <c r="R231" s="131">
        <f t="shared" si="42"/>
        <v>0.38</v>
      </c>
      <c r="S231" s="131">
        <v>0</v>
      </c>
      <c r="T231" s="132">
        <f t="shared" si="43"/>
        <v>0</v>
      </c>
      <c r="AR231" s="133" t="s">
        <v>366</v>
      </c>
      <c r="AT231" s="133" t="s">
        <v>113</v>
      </c>
      <c r="AU231" s="133" t="s">
        <v>76</v>
      </c>
      <c r="AY231" s="13" t="s">
        <v>112</v>
      </c>
      <c r="BE231" s="134">
        <f t="shared" si="44"/>
        <v>8960</v>
      </c>
      <c r="BF231" s="134">
        <f t="shared" si="45"/>
        <v>0</v>
      </c>
      <c r="BG231" s="134">
        <f t="shared" si="46"/>
        <v>0</v>
      </c>
      <c r="BH231" s="134">
        <f t="shared" si="47"/>
        <v>0</v>
      </c>
      <c r="BI231" s="134">
        <f t="shared" si="48"/>
        <v>0</v>
      </c>
      <c r="BJ231" s="13" t="s">
        <v>76</v>
      </c>
      <c r="BK231" s="134">
        <f t="shared" si="49"/>
        <v>8960</v>
      </c>
      <c r="BL231" s="13" t="s">
        <v>366</v>
      </c>
      <c r="BM231" s="133" t="s">
        <v>5652</v>
      </c>
    </row>
    <row r="232" spans="2:65" s="1" customFormat="1" ht="16.5" customHeight="1">
      <c r="B232" s="122"/>
      <c r="C232" s="123" t="s">
        <v>526</v>
      </c>
      <c r="D232" s="123" t="s">
        <v>113</v>
      </c>
      <c r="E232" s="124" t="s">
        <v>5653</v>
      </c>
      <c r="F232" s="125" t="s">
        <v>5654</v>
      </c>
      <c r="G232" s="126" t="s">
        <v>116</v>
      </c>
      <c r="H232" s="127">
        <v>500</v>
      </c>
      <c r="I232" s="128">
        <v>17.5</v>
      </c>
      <c r="J232" s="128">
        <f t="shared" si="40"/>
        <v>8750</v>
      </c>
      <c r="K232" s="125" t="s">
        <v>5362</v>
      </c>
      <c r="L232" s="25"/>
      <c r="M232" s="129" t="s">
        <v>1</v>
      </c>
      <c r="N232" s="130" t="s">
        <v>34</v>
      </c>
      <c r="O232" s="131">
        <v>2.5000000000000001E-2</v>
      </c>
      <c r="P232" s="131">
        <f t="shared" si="41"/>
        <v>12.5</v>
      </c>
      <c r="Q232" s="131">
        <v>9.0000000000000006E-5</v>
      </c>
      <c r="R232" s="131">
        <f t="shared" si="42"/>
        <v>4.5000000000000005E-2</v>
      </c>
      <c r="S232" s="131">
        <v>0</v>
      </c>
      <c r="T232" s="132">
        <f t="shared" si="43"/>
        <v>0</v>
      </c>
      <c r="AR232" s="133" t="s">
        <v>366</v>
      </c>
      <c r="AT232" s="133" t="s">
        <v>113</v>
      </c>
      <c r="AU232" s="133" t="s">
        <v>76</v>
      </c>
      <c r="AY232" s="13" t="s">
        <v>112</v>
      </c>
      <c r="BE232" s="134">
        <f t="shared" si="44"/>
        <v>8750</v>
      </c>
      <c r="BF232" s="134">
        <f t="shared" si="45"/>
        <v>0</v>
      </c>
      <c r="BG232" s="134">
        <f t="shared" si="46"/>
        <v>0</v>
      </c>
      <c r="BH232" s="134">
        <f t="shared" si="47"/>
        <v>0</v>
      </c>
      <c r="BI232" s="134">
        <f t="shared" si="48"/>
        <v>0</v>
      </c>
      <c r="BJ232" s="13" t="s">
        <v>76</v>
      </c>
      <c r="BK232" s="134">
        <f t="shared" si="49"/>
        <v>8750</v>
      </c>
      <c r="BL232" s="13" t="s">
        <v>366</v>
      </c>
      <c r="BM232" s="133" t="s">
        <v>5655</v>
      </c>
    </row>
    <row r="233" spans="2:65" s="1" customFormat="1" ht="16.5" customHeight="1">
      <c r="B233" s="122"/>
      <c r="C233" s="123" t="s">
        <v>530</v>
      </c>
      <c r="D233" s="123" t="s">
        <v>113</v>
      </c>
      <c r="E233" s="124" t="s">
        <v>5656</v>
      </c>
      <c r="F233" s="125" t="s">
        <v>5657</v>
      </c>
      <c r="G233" s="126" t="s">
        <v>116</v>
      </c>
      <c r="H233" s="127">
        <v>2</v>
      </c>
      <c r="I233" s="128">
        <v>22.9</v>
      </c>
      <c r="J233" s="128">
        <f t="shared" si="40"/>
        <v>45.8</v>
      </c>
      <c r="K233" s="125" t="s">
        <v>5362</v>
      </c>
      <c r="L233" s="25"/>
      <c r="M233" s="129" t="s">
        <v>1</v>
      </c>
      <c r="N233" s="130" t="s">
        <v>34</v>
      </c>
      <c r="O233" s="131">
        <v>2.7E-2</v>
      </c>
      <c r="P233" s="131">
        <f t="shared" si="41"/>
        <v>5.3999999999999999E-2</v>
      </c>
      <c r="Q233" s="131">
        <v>1.2E-4</v>
      </c>
      <c r="R233" s="131">
        <f t="shared" si="42"/>
        <v>2.4000000000000001E-4</v>
      </c>
      <c r="S233" s="131">
        <v>0</v>
      </c>
      <c r="T233" s="132">
        <f t="shared" si="43"/>
        <v>0</v>
      </c>
      <c r="AR233" s="133" t="s">
        <v>366</v>
      </c>
      <c r="AT233" s="133" t="s">
        <v>113</v>
      </c>
      <c r="AU233" s="133" t="s">
        <v>76</v>
      </c>
      <c r="AY233" s="13" t="s">
        <v>112</v>
      </c>
      <c r="BE233" s="134">
        <f t="shared" si="44"/>
        <v>45.8</v>
      </c>
      <c r="BF233" s="134">
        <f t="shared" si="45"/>
        <v>0</v>
      </c>
      <c r="BG233" s="134">
        <f t="shared" si="46"/>
        <v>0</v>
      </c>
      <c r="BH233" s="134">
        <f t="shared" si="47"/>
        <v>0</v>
      </c>
      <c r="BI233" s="134">
        <f t="shared" si="48"/>
        <v>0</v>
      </c>
      <c r="BJ233" s="13" t="s">
        <v>76</v>
      </c>
      <c r="BK233" s="134">
        <f t="shared" si="49"/>
        <v>45.8</v>
      </c>
      <c r="BL233" s="13" t="s">
        <v>366</v>
      </c>
      <c r="BM233" s="133" t="s">
        <v>5658</v>
      </c>
    </row>
    <row r="234" spans="2:65" s="1" customFormat="1" ht="33" customHeight="1">
      <c r="B234" s="122"/>
      <c r="C234" s="123" t="s">
        <v>534</v>
      </c>
      <c r="D234" s="123" t="s">
        <v>113</v>
      </c>
      <c r="E234" s="124" t="s">
        <v>5659</v>
      </c>
      <c r="F234" s="125" t="s">
        <v>5660</v>
      </c>
      <c r="G234" s="126" t="s">
        <v>116</v>
      </c>
      <c r="H234" s="127">
        <v>2</v>
      </c>
      <c r="I234" s="128">
        <v>73.099999999999994</v>
      </c>
      <c r="J234" s="128">
        <f t="shared" si="40"/>
        <v>146.19999999999999</v>
      </c>
      <c r="K234" s="125" t="s">
        <v>5362</v>
      </c>
      <c r="L234" s="25"/>
      <c r="M234" s="129" t="s">
        <v>1</v>
      </c>
      <c r="N234" s="130" t="s">
        <v>34</v>
      </c>
      <c r="O234" s="131">
        <v>0.18</v>
      </c>
      <c r="P234" s="131">
        <f t="shared" si="41"/>
        <v>0.36</v>
      </c>
      <c r="Q234" s="131">
        <v>0</v>
      </c>
      <c r="R234" s="131">
        <f t="shared" si="42"/>
        <v>0</v>
      </c>
      <c r="S234" s="131">
        <v>0</v>
      </c>
      <c r="T234" s="132">
        <f t="shared" si="43"/>
        <v>0</v>
      </c>
      <c r="AR234" s="133" t="s">
        <v>366</v>
      </c>
      <c r="AT234" s="133" t="s">
        <v>113</v>
      </c>
      <c r="AU234" s="133" t="s">
        <v>76</v>
      </c>
      <c r="AY234" s="13" t="s">
        <v>112</v>
      </c>
      <c r="BE234" s="134">
        <f t="shared" si="44"/>
        <v>146.19999999999999</v>
      </c>
      <c r="BF234" s="134">
        <f t="shared" si="45"/>
        <v>0</v>
      </c>
      <c r="BG234" s="134">
        <f t="shared" si="46"/>
        <v>0</v>
      </c>
      <c r="BH234" s="134">
        <f t="shared" si="47"/>
        <v>0</v>
      </c>
      <c r="BI234" s="134">
        <f t="shared" si="48"/>
        <v>0</v>
      </c>
      <c r="BJ234" s="13" t="s">
        <v>76</v>
      </c>
      <c r="BK234" s="134">
        <f t="shared" si="49"/>
        <v>146.19999999999999</v>
      </c>
      <c r="BL234" s="13" t="s">
        <v>366</v>
      </c>
      <c r="BM234" s="133" t="s">
        <v>5661</v>
      </c>
    </row>
    <row r="235" spans="2:65" s="1" customFormat="1" ht="24.2" customHeight="1">
      <c r="B235" s="122"/>
      <c r="C235" s="123" t="s">
        <v>538</v>
      </c>
      <c r="D235" s="123" t="s">
        <v>113</v>
      </c>
      <c r="E235" s="124" t="s">
        <v>5662</v>
      </c>
      <c r="F235" s="125" t="s">
        <v>5663</v>
      </c>
      <c r="G235" s="126" t="s">
        <v>133</v>
      </c>
      <c r="H235" s="127">
        <v>50</v>
      </c>
      <c r="I235" s="128">
        <v>448</v>
      </c>
      <c r="J235" s="128">
        <f t="shared" si="40"/>
        <v>22400</v>
      </c>
      <c r="K235" s="125" t="s">
        <v>5362</v>
      </c>
      <c r="L235" s="25"/>
      <c r="M235" s="129" t="s">
        <v>1</v>
      </c>
      <c r="N235" s="130" t="s">
        <v>34</v>
      </c>
      <c r="O235" s="131">
        <v>1.054</v>
      </c>
      <c r="P235" s="131">
        <f t="shared" si="41"/>
        <v>52.7</v>
      </c>
      <c r="Q235" s="131">
        <v>7.1199999999999996E-3</v>
      </c>
      <c r="R235" s="131">
        <f t="shared" si="42"/>
        <v>0.35599999999999998</v>
      </c>
      <c r="S235" s="131">
        <v>0</v>
      </c>
      <c r="T235" s="132">
        <f t="shared" si="43"/>
        <v>0</v>
      </c>
      <c r="AR235" s="133" t="s">
        <v>366</v>
      </c>
      <c r="AT235" s="133" t="s">
        <v>113</v>
      </c>
      <c r="AU235" s="133" t="s">
        <v>76</v>
      </c>
      <c r="AY235" s="13" t="s">
        <v>112</v>
      </c>
      <c r="BE235" s="134">
        <f t="shared" si="44"/>
        <v>22400</v>
      </c>
      <c r="BF235" s="134">
        <f t="shared" si="45"/>
        <v>0</v>
      </c>
      <c r="BG235" s="134">
        <f t="shared" si="46"/>
        <v>0</v>
      </c>
      <c r="BH235" s="134">
        <f t="shared" si="47"/>
        <v>0</v>
      </c>
      <c r="BI235" s="134">
        <f t="shared" si="48"/>
        <v>0</v>
      </c>
      <c r="BJ235" s="13" t="s">
        <v>76</v>
      </c>
      <c r="BK235" s="134">
        <f t="shared" si="49"/>
        <v>22400</v>
      </c>
      <c r="BL235" s="13" t="s">
        <v>366</v>
      </c>
      <c r="BM235" s="133" t="s">
        <v>5664</v>
      </c>
    </row>
    <row r="236" spans="2:65" s="1" customFormat="1" ht="24.2" customHeight="1">
      <c r="B236" s="122"/>
      <c r="C236" s="123" t="s">
        <v>542</v>
      </c>
      <c r="D236" s="123" t="s">
        <v>113</v>
      </c>
      <c r="E236" s="124" t="s">
        <v>5665</v>
      </c>
      <c r="F236" s="125" t="s">
        <v>5666</v>
      </c>
      <c r="G236" s="126" t="s">
        <v>116</v>
      </c>
      <c r="H236" s="127">
        <v>2</v>
      </c>
      <c r="I236" s="128">
        <v>30.5</v>
      </c>
      <c r="J236" s="128">
        <f t="shared" si="40"/>
        <v>61</v>
      </c>
      <c r="K236" s="125" t="s">
        <v>5362</v>
      </c>
      <c r="L236" s="25"/>
      <c r="M236" s="129" t="s">
        <v>1</v>
      </c>
      <c r="N236" s="130" t="s">
        <v>34</v>
      </c>
      <c r="O236" s="131">
        <v>7.4999999999999997E-2</v>
      </c>
      <c r="P236" s="131">
        <f t="shared" si="41"/>
        <v>0.15</v>
      </c>
      <c r="Q236" s="131">
        <v>0</v>
      </c>
      <c r="R236" s="131">
        <f t="shared" si="42"/>
        <v>0</v>
      </c>
      <c r="S236" s="131">
        <v>0</v>
      </c>
      <c r="T236" s="132">
        <f t="shared" si="43"/>
        <v>0</v>
      </c>
      <c r="AR236" s="133" t="s">
        <v>366</v>
      </c>
      <c r="AT236" s="133" t="s">
        <v>113</v>
      </c>
      <c r="AU236" s="133" t="s">
        <v>76</v>
      </c>
      <c r="AY236" s="13" t="s">
        <v>112</v>
      </c>
      <c r="BE236" s="134">
        <f t="shared" si="44"/>
        <v>61</v>
      </c>
      <c r="BF236" s="134">
        <f t="shared" si="45"/>
        <v>0</v>
      </c>
      <c r="BG236" s="134">
        <f t="shared" si="46"/>
        <v>0</v>
      </c>
      <c r="BH236" s="134">
        <f t="shared" si="47"/>
        <v>0</v>
      </c>
      <c r="BI236" s="134">
        <f t="shared" si="48"/>
        <v>0</v>
      </c>
      <c r="BJ236" s="13" t="s">
        <v>76</v>
      </c>
      <c r="BK236" s="134">
        <f t="shared" si="49"/>
        <v>61</v>
      </c>
      <c r="BL236" s="13" t="s">
        <v>366</v>
      </c>
      <c r="BM236" s="133" t="s">
        <v>5667</v>
      </c>
    </row>
    <row r="237" spans="2:65" s="1" customFormat="1" ht="24.2" customHeight="1">
      <c r="B237" s="122"/>
      <c r="C237" s="123" t="s">
        <v>547</v>
      </c>
      <c r="D237" s="123" t="s">
        <v>113</v>
      </c>
      <c r="E237" s="124" t="s">
        <v>5668</v>
      </c>
      <c r="F237" s="125" t="s">
        <v>5669</v>
      </c>
      <c r="G237" s="126" t="s">
        <v>116</v>
      </c>
      <c r="H237" s="127">
        <v>2</v>
      </c>
      <c r="I237" s="128">
        <v>58.1</v>
      </c>
      <c r="J237" s="128">
        <f t="shared" si="40"/>
        <v>116.2</v>
      </c>
      <c r="K237" s="125" t="s">
        <v>5362</v>
      </c>
      <c r="L237" s="25"/>
      <c r="M237" s="129" t="s">
        <v>1</v>
      </c>
      <c r="N237" s="130" t="s">
        <v>34</v>
      </c>
      <c r="O237" s="131">
        <v>0.14299999999999999</v>
      </c>
      <c r="P237" s="131">
        <f t="shared" si="41"/>
        <v>0.28599999999999998</v>
      </c>
      <c r="Q237" s="131">
        <v>0</v>
      </c>
      <c r="R237" s="131">
        <f t="shared" si="42"/>
        <v>0</v>
      </c>
      <c r="S237" s="131">
        <v>0</v>
      </c>
      <c r="T237" s="132">
        <f t="shared" si="43"/>
        <v>0</v>
      </c>
      <c r="AR237" s="133" t="s">
        <v>366</v>
      </c>
      <c r="AT237" s="133" t="s">
        <v>113</v>
      </c>
      <c r="AU237" s="133" t="s">
        <v>76</v>
      </c>
      <c r="AY237" s="13" t="s">
        <v>112</v>
      </c>
      <c r="BE237" s="134">
        <f t="shared" si="44"/>
        <v>116.2</v>
      </c>
      <c r="BF237" s="134">
        <f t="shared" si="45"/>
        <v>0</v>
      </c>
      <c r="BG237" s="134">
        <f t="shared" si="46"/>
        <v>0</v>
      </c>
      <c r="BH237" s="134">
        <f t="shared" si="47"/>
        <v>0</v>
      </c>
      <c r="BI237" s="134">
        <f t="shared" si="48"/>
        <v>0</v>
      </c>
      <c r="BJ237" s="13" t="s">
        <v>76</v>
      </c>
      <c r="BK237" s="134">
        <f t="shared" si="49"/>
        <v>116.2</v>
      </c>
      <c r="BL237" s="13" t="s">
        <v>366</v>
      </c>
      <c r="BM237" s="133" t="s">
        <v>5670</v>
      </c>
    </row>
    <row r="238" spans="2:65" s="1" customFormat="1" ht="24.2" customHeight="1">
      <c r="B238" s="122"/>
      <c r="C238" s="123" t="s">
        <v>551</v>
      </c>
      <c r="D238" s="123" t="s">
        <v>113</v>
      </c>
      <c r="E238" s="124" t="s">
        <v>5671</v>
      </c>
      <c r="F238" s="125" t="s">
        <v>5672</v>
      </c>
      <c r="G238" s="126" t="s">
        <v>116</v>
      </c>
      <c r="H238" s="127">
        <v>2</v>
      </c>
      <c r="I238" s="128">
        <v>445</v>
      </c>
      <c r="J238" s="128">
        <f t="shared" si="40"/>
        <v>890</v>
      </c>
      <c r="K238" s="125" t="s">
        <v>5362</v>
      </c>
      <c r="L238" s="25"/>
      <c r="M238" s="129" t="s">
        <v>1</v>
      </c>
      <c r="N238" s="130" t="s">
        <v>34</v>
      </c>
      <c r="O238" s="131">
        <v>0.27300000000000002</v>
      </c>
      <c r="P238" s="131">
        <f t="shared" si="41"/>
        <v>0.54600000000000004</v>
      </c>
      <c r="Q238" s="131">
        <v>0.22563</v>
      </c>
      <c r="R238" s="131">
        <f t="shared" si="42"/>
        <v>0.45125999999999999</v>
      </c>
      <c r="S238" s="131">
        <v>0</v>
      </c>
      <c r="T238" s="132">
        <f t="shared" si="43"/>
        <v>0</v>
      </c>
      <c r="AR238" s="133" t="s">
        <v>366</v>
      </c>
      <c r="AT238" s="133" t="s">
        <v>113</v>
      </c>
      <c r="AU238" s="133" t="s">
        <v>76</v>
      </c>
      <c r="AY238" s="13" t="s">
        <v>112</v>
      </c>
      <c r="BE238" s="134">
        <f t="shared" si="44"/>
        <v>890</v>
      </c>
      <c r="BF238" s="134">
        <f t="shared" si="45"/>
        <v>0</v>
      </c>
      <c r="BG238" s="134">
        <f t="shared" si="46"/>
        <v>0</v>
      </c>
      <c r="BH238" s="134">
        <f t="shared" si="47"/>
        <v>0</v>
      </c>
      <c r="BI238" s="134">
        <f t="shared" si="48"/>
        <v>0</v>
      </c>
      <c r="BJ238" s="13" t="s">
        <v>76</v>
      </c>
      <c r="BK238" s="134">
        <f t="shared" si="49"/>
        <v>890</v>
      </c>
      <c r="BL238" s="13" t="s">
        <v>366</v>
      </c>
      <c r="BM238" s="133" t="s">
        <v>5673</v>
      </c>
    </row>
    <row r="239" spans="2:65" s="1" customFormat="1" ht="33" customHeight="1">
      <c r="B239" s="122"/>
      <c r="C239" s="123" t="s">
        <v>555</v>
      </c>
      <c r="D239" s="123" t="s">
        <v>113</v>
      </c>
      <c r="E239" s="124" t="s">
        <v>5674</v>
      </c>
      <c r="F239" s="125" t="s">
        <v>5675</v>
      </c>
      <c r="G239" s="126" t="s">
        <v>116</v>
      </c>
      <c r="H239" s="127">
        <v>2</v>
      </c>
      <c r="I239" s="128">
        <v>537</v>
      </c>
      <c r="J239" s="128">
        <f t="shared" si="40"/>
        <v>1074</v>
      </c>
      <c r="K239" s="125" t="s">
        <v>5362</v>
      </c>
      <c r="L239" s="25"/>
      <c r="M239" s="129" t="s">
        <v>1</v>
      </c>
      <c r="N239" s="130" t="s">
        <v>34</v>
      </c>
      <c r="O239" s="131">
        <v>0.33600000000000002</v>
      </c>
      <c r="P239" s="131">
        <f t="shared" si="41"/>
        <v>0.67200000000000004</v>
      </c>
      <c r="Q239" s="131">
        <v>0.27030999999999999</v>
      </c>
      <c r="R239" s="131">
        <f t="shared" si="42"/>
        <v>0.54061999999999999</v>
      </c>
      <c r="S239" s="131">
        <v>0</v>
      </c>
      <c r="T239" s="132">
        <f t="shared" si="43"/>
        <v>0</v>
      </c>
      <c r="AR239" s="133" t="s">
        <v>366</v>
      </c>
      <c r="AT239" s="133" t="s">
        <v>113</v>
      </c>
      <c r="AU239" s="133" t="s">
        <v>76</v>
      </c>
      <c r="AY239" s="13" t="s">
        <v>112</v>
      </c>
      <c r="BE239" s="134">
        <f t="shared" si="44"/>
        <v>1074</v>
      </c>
      <c r="BF239" s="134">
        <f t="shared" si="45"/>
        <v>0</v>
      </c>
      <c r="BG239" s="134">
        <f t="shared" si="46"/>
        <v>0</v>
      </c>
      <c r="BH239" s="134">
        <f t="shared" si="47"/>
        <v>0</v>
      </c>
      <c r="BI239" s="134">
        <f t="shared" si="48"/>
        <v>0</v>
      </c>
      <c r="BJ239" s="13" t="s">
        <v>76</v>
      </c>
      <c r="BK239" s="134">
        <f t="shared" si="49"/>
        <v>1074</v>
      </c>
      <c r="BL239" s="13" t="s">
        <v>366</v>
      </c>
      <c r="BM239" s="133" t="s">
        <v>5676</v>
      </c>
    </row>
    <row r="240" spans="2:65" s="1" customFormat="1" ht="33" customHeight="1">
      <c r="B240" s="122"/>
      <c r="C240" s="123" t="s">
        <v>559</v>
      </c>
      <c r="D240" s="123" t="s">
        <v>113</v>
      </c>
      <c r="E240" s="124" t="s">
        <v>5677</v>
      </c>
      <c r="F240" s="125" t="s">
        <v>5678</v>
      </c>
      <c r="G240" s="126" t="s">
        <v>116</v>
      </c>
      <c r="H240" s="127">
        <v>500</v>
      </c>
      <c r="I240" s="128">
        <v>132</v>
      </c>
      <c r="J240" s="128">
        <f t="shared" ref="J240:J271" si="50">ROUND(I240*H240,2)</f>
        <v>66000</v>
      </c>
      <c r="K240" s="125" t="s">
        <v>5362</v>
      </c>
      <c r="L240" s="25"/>
      <c r="M240" s="129" t="s">
        <v>1</v>
      </c>
      <c r="N240" s="130" t="s">
        <v>34</v>
      </c>
      <c r="O240" s="131">
        <v>0.32600000000000001</v>
      </c>
      <c r="P240" s="131">
        <f t="shared" ref="P240:P271" si="51">O240*H240</f>
        <v>163</v>
      </c>
      <c r="Q240" s="131">
        <v>0</v>
      </c>
      <c r="R240" s="131">
        <f t="shared" ref="R240:R271" si="52">Q240*H240</f>
        <v>0</v>
      </c>
      <c r="S240" s="131">
        <v>0</v>
      </c>
      <c r="T240" s="132">
        <f t="shared" ref="T240:T271" si="53">S240*H240</f>
        <v>0</v>
      </c>
      <c r="AR240" s="133" t="s">
        <v>366</v>
      </c>
      <c r="AT240" s="133" t="s">
        <v>113</v>
      </c>
      <c r="AU240" s="133" t="s">
        <v>76</v>
      </c>
      <c r="AY240" s="13" t="s">
        <v>112</v>
      </c>
      <c r="BE240" s="134">
        <f t="shared" ref="BE240:BE271" si="54">IF(N240="základní",J240,0)</f>
        <v>66000</v>
      </c>
      <c r="BF240" s="134">
        <f t="shared" ref="BF240:BF271" si="55">IF(N240="snížená",J240,0)</f>
        <v>0</v>
      </c>
      <c r="BG240" s="134">
        <f t="shared" ref="BG240:BG271" si="56">IF(N240="zákl. přenesená",J240,0)</f>
        <v>0</v>
      </c>
      <c r="BH240" s="134">
        <f t="shared" ref="BH240:BH271" si="57">IF(N240="sníž. přenesená",J240,0)</f>
        <v>0</v>
      </c>
      <c r="BI240" s="134">
        <f t="shared" ref="BI240:BI271" si="58">IF(N240="nulová",J240,0)</f>
        <v>0</v>
      </c>
      <c r="BJ240" s="13" t="s">
        <v>76</v>
      </c>
      <c r="BK240" s="134">
        <f t="shared" ref="BK240:BK271" si="59">ROUND(I240*H240,2)</f>
        <v>66000</v>
      </c>
      <c r="BL240" s="13" t="s">
        <v>366</v>
      </c>
      <c r="BM240" s="133" t="s">
        <v>5679</v>
      </c>
    </row>
    <row r="241" spans="2:65" s="1" customFormat="1" ht="24.2" customHeight="1">
      <c r="B241" s="122"/>
      <c r="C241" s="123" t="s">
        <v>563</v>
      </c>
      <c r="D241" s="123" t="s">
        <v>113</v>
      </c>
      <c r="E241" s="124" t="s">
        <v>5680</v>
      </c>
      <c r="F241" s="125" t="s">
        <v>5681</v>
      </c>
      <c r="G241" s="126" t="s">
        <v>116</v>
      </c>
      <c r="H241" s="127">
        <v>500</v>
      </c>
      <c r="I241" s="128">
        <v>32.5</v>
      </c>
      <c r="J241" s="128">
        <f t="shared" si="50"/>
        <v>16250</v>
      </c>
      <c r="K241" s="125" t="s">
        <v>5362</v>
      </c>
      <c r="L241" s="25"/>
      <c r="M241" s="129" t="s">
        <v>1</v>
      </c>
      <c r="N241" s="130" t="s">
        <v>34</v>
      </c>
      <c r="O241" s="131">
        <v>0.08</v>
      </c>
      <c r="P241" s="131">
        <f t="shared" si="51"/>
        <v>40</v>
      </c>
      <c r="Q241" s="131">
        <v>0</v>
      </c>
      <c r="R241" s="131">
        <f t="shared" si="52"/>
        <v>0</v>
      </c>
      <c r="S241" s="131">
        <v>0</v>
      </c>
      <c r="T241" s="132">
        <f t="shared" si="53"/>
        <v>0</v>
      </c>
      <c r="AR241" s="133" t="s">
        <v>366</v>
      </c>
      <c r="AT241" s="133" t="s">
        <v>113</v>
      </c>
      <c r="AU241" s="133" t="s">
        <v>76</v>
      </c>
      <c r="AY241" s="13" t="s">
        <v>112</v>
      </c>
      <c r="BE241" s="134">
        <f t="shared" si="54"/>
        <v>16250</v>
      </c>
      <c r="BF241" s="134">
        <f t="shared" si="55"/>
        <v>0</v>
      </c>
      <c r="BG241" s="134">
        <f t="shared" si="56"/>
        <v>0</v>
      </c>
      <c r="BH241" s="134">
        <f t="shared" si="57"/>
        <v>0</v>
      </c>
      <c r="BI241" s="134">
        <f t="shared" si="58"/>
        <v>0</v>
      </c>
      <c r="BJ241" s="13" t="s">
        <v>76</v>
      </c>
      <c r="BK241" s="134">
        <f t="shared" si="59"/>
        <v>16250</v>
      </c>
      <c r="BL241" s="13" t="s">
        <v>366</v>
      </c>
      <c r="BM241" s="133" t="s">
        <v>5682</v>
      </c>
    </row>
    <row r="242" spans="2:65" s="1" customFormat="1" ht="24.2" customHeight="1">
      <c r="B242" s="122"/>
      <c r="C242" s="123" t="s">
        <v>567</v>
      </c>
      <c r="D242" s="123" t="s">
        <v>113</v>
      </c>
      <c r="E242" s="124" t="s">
        <v>5683</v>
      </c>
      <c r="F242" s="125" t="s">
        <v>5684</v>
      </c>
      <c r="G242" s="126" t="s">
        <v>116</v>
      </c>
      <c r="H242" s="127">
        <v>500</v>
      </c>
      <c r="I242" s="128">
        <v>37.4</v>
      </c>
      <c r="J242" s="128">
        <f t="shared" si="50"/>
        <v>18700</v>
      </c>
      <c r="K242" s="125" t="s">
        <v>5362</v>
      </c>
      <c r="L242" s="25"/>
      <c r="M242" s="129" t="s">
        <v>1</v>
      </c>
      <c r="N242" s="130" t="s">
        <v>34</v>
      </c>
      <c r="O242" s="131">
        <v>9.1999999999999998E-2</v>
      </c>
      <c r="P242" s="131">
        <f t="shared" si="51"/>
        <v>46</v>
      </c>
      <c r="Q242" s="131">
        <v>0</v>
      </c>
      <c r="R242" s="131">
        <f t="shared" si="52"/>
        <v>0</v>
      </c>
      <c r="S242" s="131">
        <v>0</v>
      </c>
      <c r="T242" s="132">
        <f t="shared" si="53"/>
        <v>0</v>
      </c>
      <c r="AR242" s="133" t="s">
        <v>366</v>
      </c>
      <c r="AT242" s="133" t="s">
        <v>113</v>
      </c>
      <c r="AU242" s="133" t="s">
        <v>76</v>
      </c>
      <c r="AY242" s="13" t="s">
        <v>112</v>
      </c>
      <c r="BE242" s="134">
        <f t="shared" si="54"/>
        <v>18700</v>
      </c>
      <c r="BF242" s="134">
        <f t="shared" si="55"/>
        <v>0</v>
      </c>
      <c r="BG242" s="134">
        <f t="shared" si="56"/>
        <v>0</v>
      </c>
      <c r="BH242" s="134">
        <f t="shared" si="57"/>
        <v>0</v>
      </c>
      <c r="BI242" s="134">
        <f t="shared" si="58"/>
        <v>0</v>
      </c>
      <c r="BJ242" s="13" t="s">
        <v>76</v>
      </c>
      <c r="BK242" s="134">
        <f t="shared" si="59"/>
        <v>18700</v>
      </c>
      <c r="BL242" s="13" t="s">
        <v>366</v>
      </c>
      <c r="BM242" s="133" t="s">
        <v>5685</v>
      </c>
    </row>
    <row r="243" spans="2:65" s="1" customFormat="1" ht="37.9" customHeight="1">
      <c r="B243" s="122"/>
      <c r="C243" s="123" t="s">
        <v>571</v>
      </c>
      <c r="D243" s="123" t="s">
        <v>113</v>
      </c>
      <c r="E243" s="124" t="s">
        <v>5686</v>
      </c>
      <c r="F243" s="125" t="s">
        <v>5687</v>
      </c>
      <c r="G243" s="126" t="s">
        <v>116</v>
      </c>
      <c r="H243" s="127">
        <v>500</v>
      </c>
      <c r="I243" s="128">
        <v>212</v>
      </c>
      <c r="J243" s="128">
        <f t="shared" si="50"/>
        <v>106000</v>
      </c>
      <c r="K243" s="125" t="s">
        <v>5362</v>
      </c>
      <c r="L243" s="25"/>
      <c r="M243" s="129" t="s">
        <v>1</v>
      </c>
      <c r="N243" s="130" t="s">
        <v>34</v>
      </c>
      <c r="O243" s="131">
        <v>0.52100000000000002</v>
      </c>
      <c r="P243" s="131">
        <f t="shared" si="51"/>
        <v>260.5</v>
      </c>
      <c r="Q243" s="131">
        <v>0</v>
      </c>
      <c r="R243" s="131">
        <f t="shared" si="52"/>
        <v>0</v>
      </c>
      <c r="S243" s="131">
        <v>0</v>
      </c>
      <c r="T243" s="132">
        <f t="shared" si="53"/>
        <v>0</v>
      </c>
      <c r="AR243" s="133" t="s">
        <v>366</v>
      </c>
      <c r="AT243" s="133" t="s">
        <v>113</v>
      </c>
      <c r="AU243" s="133" t="s">
        <v>76</v>
      </c>
      <c r="AY243" s="13" t="s">
        <v>112</v>
      </c>
      <c r="BE243" s="134">
        <f t="shared" si="54"/>
        <v>106000</v>
      </c>
      <c r="BF243" s="134">
        <f t="shared" si="55"/>
        <v>0</v>
      </c>
      <c r="BG243" s="134">
        <f t="shared" si="56"/>
        <v>0</v>
      </c>
      <c r="BH243" s="134">
        <f t="shared" si="57"/>
        <v>0</v>
      </c>
      <c r="BI243" s="134">
        <f t="shared" si="58"/>
        <v>0</v>
      </c>
      <c r="BJ243" s="13" t="s">
        <v>76</v>
      </c>
      <c r="BK243" s="134">
        <f t="shared" si="59"/>
        <v>106000</v>
      </c>
      <c r="BL243" s="13" t="s">
        <v>366</v>
      </c>
      <c r="BM243" s="133" t="s">
        <v>5688</v>
      </c>
    </row>
    <row r="244" spans="2:65" s="1" customFormat="1" ht="24.2" customHeight="1">
      <c r="B244" s="122"/>
      <c r="C244" s="123" t="s">
        <v>575</v>
      </c>
      <c r="D244" s="123" t="s">
        <v>113</v>
      </c>
      <c r="E244" s="124" t="s">
        <v>5689</v>
      </c>
      <c r="F244" s="125" t="s">
        <v>5690</v>
      </c>
      <c r="G244" s="126" t="s">
        <v>116</v>
      </c>
      <c r="H244" s="127">
        <v>500</v>
      </c>
      <c r="I244" s="128">
        <v>64.2</v>
      </c>
      <c r="J244" s="128">
        <f t="shared" si="50"/>
        <v>32100</v>
      </c>
      <c r="K244" s="125" t="s">
        <v>5362</v>
      </c>
      <c r="L244" s="25"/>
      <c r="M244" s="129" t="s">
        <v>1</v>
      </c>
      <c r="N244" s="130" t="s">
        <v>34</v>
      </c>
      <c r="O244" s="131">
        <v>0.158</v>
      </c>
      <c r="P244" s="131">
        <f t="shared" si="51"/>
        <v>79</v>
      </c>
      <c r="Q244" s="131">
        <v>0</v>
      </c>
      <c r="R244" s="131">
        <f t="shared" si="52"/>
        <v>0</v>
      </c>
      <c r="S244" s="131">
        <v>0</v>
      </c>
      <c r="T244" s="132">
        <f t="shared" si="53"/>
        <v>0</v>
      </c>
      <c r="AR244" s="133" t="s">
        <v>366</v>
      </c>
      <c r="AT244" s="133" t="s">
        <v>113</v>
      </c>
      <c r="AU244" s="133" t="s">
        <v>76</v>
      </c>
      <c r="AY244" s="13" t="s">
        <v>112</v>
      </c>
      <c r="BE244" s="134">
        <f t="shared" si="54"/>
        <v>32100</v>
      </c>
      <c r="BF244" s="134">
        <f t="shared" si="55"/>
        <v>0</v>
      </c>
      <c r="BG244" s="134">
        <f t="shared" si="56"/>
        <v>0</v>
      </c>
      <c r="BH244" s="134">
        <f t="shared" si="57"/>
        <v>0</v>
      </c>
      <c r="BI244" s="134">
        <f t="shared" si="58"/>
        <v>0</v>
      </c>
      <c r="BJ244" s="13" t="s">
        <v>76</v>
      </c>
      <c r="BK244" s="134">
        <f t="shared" si="59"/>
        <v>32100</v>
      </c>
      <c r="BL244" s="13" t="s">
        <v>366</v>
      </c>
      <c r="BM244" s="133" t="s">
        <v>5691</v>
      </c>
    </row>
    <row r="245" spans="2:65" s="1" customFormat="1" ht="24.2" customHeight="1">
      <c r="B245" s="122"/>
      <c r="C245" s="123" t="s">
        <v>579</v>
      </c>
      <c r="D245" s="123" t="s">
        <v>113</v>
      </c>
      <c r="E245" s="124" t="s">
        <v>5692</v>
      </c>
      <c r="F245" s="125" t="s">
        <v>5693</v>
      </c>
      <c r="G245" s="126" t="s">
        <v>116</v>
      </c>
      <c r="H245" s="127">
        <v>500</v>
      </c>
      <c r="I245" s="128">
        <v>48.3</v>
      </c>
      <c r="J245" s="128">
        <f t="shared" si="50"/>
        <v>24150</v>
      </c>
      <c r="K245" s="125" t="s">
        <v>5362</v>
      </c>
      <c r="L245" s="25"/>
      <c r="M245" s="129" t="s">
        <v>1</v>
      </c>
      <c r="N245" s="130" t="s">
        <v>34</v>
      </c>
      <c r="O245" s="131">
        <v>0.11899999999999999</v>
      </c>
      <c r="P245" s="131">
        <f t="shared" si="51"/>
        <v>59.5</v>
      </c>
      <c r="Q245" s="131">
        <v>0</v>
      </c>
      <c r="R245" s="131">
        <f t="shared" si="52"/>
        <v>0</v>
      </c>
      <c r="S245" s="131">
        <v>0</v>
      </c>
      <c r="T245" s="132">
        <f t="shared" si="53"/>
        <v>0</v>
      </c>
      <c r="AR245" s="133" t="s">
        <v>366</v>
      </c>
      <c r="AT245" s="133" t="s">
        <v>113</v>
      </c>
      <c r="AU245" s="133" t="s">
        <v>76</v>
      </c>
      <c r="AY245" s="13" t="s">
        <v>112</v>
      </c>
      <c r="BE245" s="134">
        <f t="shared" si="54"/>
        <v>24150</v>
      </c>
      <c r="BF245" s="134">
        <f t="shared" si="55"/>
        <v>0</v>
      </c>
      <c r="BG245" s="134">
        <f t="shared" si="56"/>
        <v>0</v>
      </c>
      <c r="BH245" s="134">
        <f t="shared" si="57"/>
        <v>0</v>
      </c>
      <c r="BI245" s="134">
        <f t="shared" si="58"/>
        <v>0</v>
      </c>
      <c r="BJ245" s="13" t="s">
        <v>76</v>
      </c>
      <c r="BK245" s="134">
        <f t="shared" si="59"/>
        <v>24150</v>
      </c>
      <c r="BL245" s="13" t="s">
        <v>366</v>
      </c>
      <c r="BM245" s="133" t="s">
        <v>5694</v>
      </c>
    </row>
    <row r="246" spans="2:65" s="1" customFormat="1" ht="24.2" customHeight="1">
      <c r="B246" s="122"/>
      <c r="C246" s="123" t="s">
        <v>583</v>
      </c>
      <c r="D246" s="123" t="s">
        <v>113</v>
      </c>
      <c r="E246" s="124" t="s">
        <v>5695</v>
      </c>
      <c r="F246" s="125" t="s">
        <v>5696</v>
      </c>
      <c r="G246" s="126" t="s">
        <v>116</v>
      </c>
      <c r="H246" s="127">
        <v>500</v>
      </c>
      <c r="I246" s="128">
        <v>50.4</v>
      </c>
      <c r="J246" s="128">
        <f t="shared" si="50"/>
        <v>25200</v>
      </c>
      <c r="K246" s="125" t="s">
        <v>5362</v>
      </c>
      <c r="L246" s="25"/>
      <c r="M246" s="129" t="s">
        <v>1</v>
      </c>
      <c r="N246" s="130" t="s">
        <v>34</v>
      </c>
      <c r="O246" s="131">
        <v>0.124</v>
      </c>
      <c r="P246" s="131">
        <f t="shared" si="51"/>
        <v>62</v>
      </c>
      <c r="Q246" s="131">
        <v>0</v>
      </c>
      <c r="R246" s="131">
        <f t="shared" si="52"/>
        <v>0</v>
      </c>
      <c r="S246" s="131">
        <v>0</v>
      </c>
      <c r="T246" s="132">
        <f t="shared" si="53"/>
        <v>0</v>
      </c>
      <c r="AR246" s="133" t="s">
        <v>366</v>
      </c>
      <c r="AT246" s="133" t="s">
        <v>113</v>
      </c>
      <c r="AU246" s="133" t="s">
        <v>76</v>
      </c>
      <c r="AY246" s="13" t="s">
        <v>112</v>
      </c>
      <c r="BE246" s="134">
        <f t="shared" si="54"/>
        <v>25200</v>
      </c>
      <c r="BF246" s="134">
        <f t="shared" si="55"/>
        <v>0</v>
      </c>
      <c r="BG246" s="134">
        <f t="shared" si="56"/>
        <v>0</v>
      </c>
      <c r="BH246" s="134">
        <f t="shared" si="57"/>
        <v>0</v>
      </c>
      <c r="BI246" s="134">
        <f t="shared" si="58"/>
        <v>0</v>
      </c>
      <c r="BJ246" s="13" t="s">
        <v>76</v>
      </c>
      <c r="BK246" s="134">
        <f t="shared" si="59"/>
        <v>25200</v>
      </c>
      <c r="BL246" s="13" t="s">
        <v>366</v>
      </c>
      <c r="BM246" s="133" t="s">
        <v>5697</v>
      </c>
    </row>
    <row r="247" spans="2:65" s="1" customFormat="1" ht="24.2" customHeight="1">
      <c r="B247" s="122"/>
      <c r="C247" s="123" t="s">
        <v>587</v>
      </c>
      <c r="D247" s="123" t="s">
        <v>113</v>
      </c>
      <c r="E247" s="124" t="s">
        <v>5698</v>
      </c>
      <c r="F247" s="125" t="s">
        <v>5699</v>
      </c>
      <c r="G247" s="126" t="s">
        <v>116</v>
      </c>
      <c r="H247" s="127">
        <v>500</v>
      </c>
      <c r="I247" s="128">
        <v>57.7</v>
      </c>
      <c r="J247" s="128">
        <f t="shared" si="50"/>
        <v>28850</v>
      </c>
      <c r="K247" s="125" t="s">
        <v>5362</v>
      </c>
      <c r="L247" s="25"/>
      <c r="M247" s="129" t="s">
        <v>1</v>
      </c>
      <c r="N247" s="130" t="s">
        <v>34</v>
      </c>
      <c r="O247" s="131">
        <v>0.14199999999999999</v>
      </c>
      <c r="P247" s="131">
        <f t="shared" si="51"/>
        <v>71</v>
      </c>
      <c r="Q247" s="131">
        <v>0</v>
      </c>
      <c r="R247" s="131">
        <f t="shared" si="52"/>
        <v>0</v>
      </c>
      <c r="S247" s="131">
        <v>0</v>
      </c>
      <c r="T247" s="132">
        <f t="shared" si="53"/>
        <v>0</v>
      </c>
      <c r="AR247" s="133" t="s">
        <v>366</v>
      </c>
      <c r="AT247" s="133" t="s">
        <v>113</v>
      </c>
      <c r="AU247" s="133" t="s">
        <v>76</v>
      </c>
      <c r="AY247" s="13" t="s">
        <v>112</v>
      </c>
      <c r="BE247" s="134">
        <f t="shared" si="54"/>
        <v>28850</v>
      </c>
      <c r="BF247" s="134">
        <f t="shared" si="55"/>
        <v>0</v>
      </c>
      <c r="BG247" s="134">
        <f t="shared" si="56"/>
        <v>0</v>
      </c>
      <c r="BH247" s="134">
        <f t="shared" si="57"/>
        <v>0</v>
      </c>
      <c r="BI247" s="134">
        <f t="shared" si="58"/>
        <v>0</v>
      </c>
      <c r="BJ247" s="13" t="s">
        <v>76</v>
      </c>
      <c r="BK247" s="134">
        <f t="shared" si="59"/>
        <v>28850</v>
      </c>
      <c r="BL247" s="13" t="s">
        <v>366</v>
      </c>
      <c r="BM247" s="133" t="s">
        <v>5700</v>
      </c>
    </row>
    <row r="248" spans="2:65" s="1" customFormat="1" ht="24.2" customHeight="1">
      <c r="B248" s="122"/>
      <c r="C248" s="123" t="s">
        <v>591</v>
      </c>
      <c r="D248" s="123" t="s">
        <v>113</v>
      </c>
      <c r="E248" s="124" t="s">
        <v>5701</v>
      </c>
      <c r="F248" s="125" t="s">
        <v>5702</v>
      </c>
      <c r="G248" s="126" t="s">
        <v>116</v>
      </c>
      <c r="H248" s="127">
        <v>500</v>
      </c>
      <c r="I248" s="128">
        <v>71.099999999999994</v>
      </c>
      <c r="J248" s="128">
        <f t="shared" si="50"/>
        <v>35550</v>
      </c>
      <c r="K248" s="125" t="s">
        <v>5362</v>
      </c>
      <c r="L248" s="25"/>
      <c r="M248" s="129" t="s">
        <v>1</v>
      </c>
      <c r="N248" s="130" t="s">
        <v>34</v>
      </c>
      <c r="O248" s="131">
        <v>0.17499999999999999</v>
      </c>
      <c r="P248" s="131">
        <f t="shared" si="51"/>
        <v>87.5</v>
      </c>
      <c r="Q248" s="131">
        <v>0</v>
      </c>
      <c r="R248" s="131">
        <f t="shared" si="52"/>
        <v>0</v>
      </c>
      <c r="S248" s="131">
        <v>0</v>
      </c>
      <c r="T248" s="132">
        <f t="shared" si="53"/>
        <v>0</v>
      </c>
      <c r="AR248" s="133" t="s">
        <v>366</v>
      </c>
      <c r="AT248" s="133" t="s">
        <v>113</v>
      </c>
      <c r="AU248" s="133" t="s">
        <v>76</v>
      </c>
      <c r="AY248" s="13" t="s">
        <v>112</v>
      </c>
      <c r="BE248" s="134">
        <f t="shared" si="54"/>
        <v>35550</v>
      </c>
      <c r="BF248" s="134">
        <f t="shared" si="55"/>
        <v>0</v>
      </c>
      <c r="BG248" s="134">
        <f t="shared" si="56"/>
        <v>0</v>
      </c>
      <c r="BH248" s="134">
        <f t="shared" si="57"/>
        <v>0</v>
      </c>
      <c r="BI248" s="134">
        <f t="shared" si="58"/>
        <v>0</v>
      </c>
      <c r="BJ248" s="13" t="s">
        <v>76</v>
      </c>
      <c r="BK248" s="134">
        <f t="shared" si="59"/>
        <v>35550</v>
      </c>
      <c r="BL248" s="13" t="s">
        <v>366</v>
      </c>
      <c r="BM248" s="133" t="s">
        <v>5703</v>
      </c>
    </row>
    <row r="249" spans="2:65" s="1" customFormat="1" ht="24.2" customHeight="1">
      <c r="B249" s="122"/>
      <c r="C249" s="123" t="s">
        <v>595</v>
      </c>
      <c r="D249" s="123" t="s">
        <v>113</v>
      </c>
      <c r="E249" s="124" t="s">
        <v>5704</v>
      </c>
      <c r="F249" s="125" t="s">
        <v>5705</v>
      </c>
      <c r="G249" s="126" t="s">
        <v>116</v>
      </c>
      <c r="H249" s="127">
        <v>500</v>
      </c>
      <c r="I249" s="128">
        <v>76.8</v>
      </c>
      <c r="J249" s="128">
        <f t="shared" si="50"/>
        <v>38400</v>
      </c>
      <c r="K249" s="125" t="s">
        <v>5362</v>
      </c>
      <c r="L249" s="25"/>
      <c r="M249" s="129" t="s">
        <v>1</v>
      </c>
      <c r="N249" s="130" t="s">
        <v>34</v>
      </c>
      <c r="O249" s="131">
        <v>0.189</v>
      </c>
      <c r="P249" s="131">
        <f t="shared" si="51"/>
        <v>94.5</v>
      </c>
      <c r="Q249" s="131">
        <v>0</v>
      </c>
      <c r="R249" s="131">
        <f t="shared" si="52"/>
        <v>0</v>
      </c>
      <c r="S249" s="131">
        <v>0</v>
      </c>
      <c r="T249" s="132">
        <f t="shared" si="53"/>
        <v>0</v>
      </c>
      <c r="AR249" s="133" t="s">
        <v>366</v>
      </c>
      <c r="AT249" s="133" t="s">
        <v>113</v>
      </c>
      <c r="AU249" s="133" t="s">
        <v>76</v>
      </c>
      <c r="AY249" s="13" t="s">
        <v>112</v>
      </c>
      <c r="BE249" s="134">
        <f t="shared" si="54"/>
        <v>38400</v>
      </c>
      <c r="BF249" s="134">
        <f t="shared" si="55"/>
        <v>0</v>
      </c>
      <c r="BG249" s="134">
        <f t="shared" si="56"/>
        <v>0</v>
      </c>
      <c r="BH249" s="134">
        <f t="shared" si="57"/>
        <v>0</v>
      </c>
      <c r="BI249" s="134">
        <f t="shared" si="58"/>
        <v>0</v>
      </c>
      <c r="BJ249" s="13" t="s">
        <v>76</v>
      </c>
      <c r="BK249" s="134">
        <f t="shared" si="59"/>
        <v>38400</v>
      </c>
      <c r="BL249" s="13" t="s">
        <v>366</v>
      </c>
      <c r="BM249" s="133" t="s">
        <v>5706</v>
      </c>
    </row>
    <row r="250" spans="2:65" s="1" customFormat="1" ht="24.2" customHeight="1">
      <c r="B250" s="122"/>
      <c r="C250" s="123" t="s">
        <v>599</v>
      </c>
      <c r="D250" s="123" t="s">
        <v>113</v>
      </c>
      <c r="E250" s="124" t="s">
        <v>5707</v>
      </c>
      <c r="F250" s="125" t="s">
        <v>5708</v>
      </c>
      <c r="G250" s="126" t="s">
        <v>116</v>
      </c>
      <c r="H250" s="127">
        <v>250</v>
      </c>
      <c r="I250" s="128">
        <v>97.8</v>
      </c>
      <c r="J250" s="128">
        <f t="shared" si="50"/>
        <v>24450</v>
      </c>
      <c r="K250" s="125" t="s">
        <v>5362</v>
      </c>
      <c r="L250" s="25"/>
      <c r="M250" s="129" t="s">
        <v>1</v>
      </c>
      <c r="N250" s="130" t="s">
        <v>34</v>
      </c>
      <c r="O250" s="131">
        <v>0.218</v>
      </c>
      <c r="P250" s="131">
        <f t="shared" si="51"/>
        <v>54.5</v>
      </c>
      <c r="Q250" s="131">
        <v>0</v>
      </c>
      <c r="R250" s="131">
        <f t="shared" si="52"/>
        <v>0</v>
      </c>
      <c r="S250" s="131">
        <v>0</v>
      </c>
      <c r="T250" s="132">
        <f t="shared" si="53"/>
        <v>0</v>
      </c>
      <c r="AR250" s="133" t="s">
        <v>366</v>
      </c>
      <c r="AT250" s="133" t="s">
        <v>113</v>
      </c>
      <c r="AU250" s="133" t="s">
        <v>76</v>
      </c>
      <c r="AY250" s="13" t="s">
        <v>112</v>
      </c>
      <c r="BE250" s="134">
        <f t="shared" si="54"/>
        <v>24450</v>
      </c>
      <c r="BF250" s="134">
        <f t="shared" si="55"/>
        <v>0</v>
      </c>
      <c r="BG250" s="134">
        <f t="shared" si="56"/>
        <v>0</v>
      </c>
      <c r="BH250" s="134">
        <f t="shared" si="57"/>
        <v>0</v>
      </c>
      <c r="BI250" s="134">
        <f t="shared" si="58"/>
        <v>0</v>
      </c>
      <c r="BJ250" s="13" t="s">
        <v>76</v>
      </c>
      <c r="BK250" s="134">
        <f t="shared" si="59"/>
        <v>24450</v>
      </c>
      <c r="BL250" s="13" t="s">
        <v>366</v>
      </c>
      <c r="BM250" s="133" t="s">
        <v>5709</v>
      </c>
    </row>
    <row r="251" spans="2:65" s="1" customFormat="1" ht="24.2" customHeight="1">
      <c r="B251" s="122"/>
      <c r="C251" s="123" t="s">
        <v>603</v>
      </c>
      <c r="D251" s="123" t="s">
        <v>113</v>
      </c>
      <c r="E251" s="124" t="s">
        <v>5710</v>
      </c>
      <c r="F251" s="125" t="s">
        <v>5711</v>
      </c>
      <c r="G251" s="126" t="s">
        <v>116</v>
      </c>
      <c r="H251" s="127">
        <v>250</v>
      </c>
      <c r="I251" s="128">
        <v>113</v>
      </c>
      <c r="J251" s="128">
        <f t="shared" si="50"/>
        <v>28250</v>
      </c>
      <c r="K251" s="125" t="s">
        <v>5362</v>
      </c>
      <c r="L251" s="25"/>
      <c r="M251" s="129" t="s">
        <v>1</v>
      </c>
      <c r="N251" s="130" t="s">
        <v>34</v>
      </c>
      <c r="O251" s="131">
        <v>0.251</v>
      </c>
      <c r="P251" s="131">
        <f t="shared" si="51"/>
        <v>62.75</v>
      </c>
      <c r="Q251" s="131">
        <v>0</v>
      </c>
      <c r="R251" s="131">
        <f t="shared" si="52"/>
        <v>0</v>
      </c>
      <c r="S251" s="131">
        <v>0</v>
      </c>
      <c r="T251" s="132">
        <f t="shared" si="53"/>
        <v>0</v>
      </c>
      <c r="AR251" s="133" t="s">
        <v>366</v>
      </c>
      <c r="AT251" s="133" t="s">
        <v>113</v>
      </c>
      <c r="AU251" s="133" t="s">
        <v>76</v>
      </c>
      <c r="AY251" s="13" t="s">
        <v>112</v>
      </c>
      <c r="BE251" s="134">
        <f t="shared" si="54"/>
        <v>28250</v>
      </c>
      <c r="BF251" s="134">
        <f t="shared" si="55"/>
        <v>0</v>
      </c>
      <c r="BG251" s="134">
        <f t="shared" si="56"/>
        <v>0</v>
      </c>
      <c r="BH251" s="134">
        <f t="shared" si="57"/>
        <v>0</v>
      </c>
      <c r="BI251" s="134">
        <f t="shared" si="58"/>
        <v>0</v>
      </c>
      <c r="BJ251" s="13" t="s">
        <v>76</v>
      </c>
      <c r="BK251" s="134">
        <f t="shared" si="59"/>
        <v>28250</v>
      </c>
      <c r="BL251" s="13" t="s">
        <v>366</v>
      </c>
      <c r="BM251" s="133" t="s">
        <v>5712</v>
      </c>
    </row>
    <row r="252" spans="2:65" s="1" customFormat="1" ht="24.2" customHeight="1">
      <c r="B252" s="122"/>
      <c r="C252" s="123" t="s">
        <v>607</v>
      </c>
      <c r="D252" s="123" t="s">
        <v>113</v>
      </c>
      <c r="E252" s="124" t="s">
        <v>5713</v>
      </c>
      <c r="F252" s="125" t="s">
        <v>5714</v>
      </c>
      <c r="G252" s="126" t="s">
        <v>116</v>
      </c>
      <c r="H252" s="127">
        <v>250</v>
      </c>
      <c r="I252" s="128">
        <v>61.4</v>
      </c>
      <c r="J252" s="128">
        <f t="shared" si="50"/>
        <v>15350</v>
      </c>
      <c r="K252" s="125" t="s">
        <v>5362</v>
      </c>
      <c r="L252" s="25"/>
      <c r="M252" s="129" t="s">
        <v>1</v>
      </c>
      <c r="N252" s="130" t="s">
        <v>34</v>
      </c>
      <c r="O252" s="131">
        <v>0.13700000000000001</v>
      </c>
      <c r="P252" s="131">
        <f t="shared" si="51"/>
        <v>34.25</v>
      </c>
      <c r="Q252" s="131">
        <v>0</v>
      </c>
      <c r="R252" s="131">
        <f t="shared" si="52"/>
        <v>0</v>
      </c>
      <c r="S252" s="131">
        <v>0</v>
      </c>
      <c r="T252" s="132">
        <f t="shared" si="53"/>
        <v>0</v>
      </c>
      <c r="AR252" s="133" t="s">
        <v>366</v>
      </c>
      <c r="AT252" s="133" t="s">
        <v>113</v>
      </c>
      <c r="AU252" s="133" t="s">
        <v>76</v>
      </c>
      <c r="AY252" s="13" t="s">
        <v>112</v>
      </c>
      <c r="BE252" s="134">
        <f t="shared" si="54"/>
        <v>15350</v>
      </c>
      <c r="BF252" s="134">
        <f t="shared" si="55"/>
        <v>0</v>
      </c>
      <c r="BG252" s="134">
        <f t="shared" si="56"/>
        <v>0</v>
      </c>
      <c r="BH252" s="134">
        <f t="shared" si="57"/>
        <v>0</v>
      </c>
      <c r="BI252" s="134">
        <f t="shared" si="58"/>
        <v>0</v>
      </c>
      <c r="BJ252" s="13" t="s">
        <v>76</v>
      </c>
      <c r="BK252" s="134">
        <f t="shared" si="59"/>
        <v>15350</v>
      </c>
      <c r="BL252" s="13" t="s">
        <v>366</v>
      </c>
      <c r="BM252" s="133" t="s">
        <v>5715</v>
      </c>
    </row>
    <row r="253" spans="2:65" s="1" customFormat="1" ht="24.2" customHeight="1">
      <c r="B253" s="122"/>
      <c r="C253" s="123" t="s">
        <v>611</v>
      </c>
      <c r="D253" s="123" t="s">
        <v>113</v>
      </c>
      <c r="E253" s="124" t="s">
        <v>5716</v>
      </c>
      <c r="F253" s="125" t="s">
        <v>5717</v>
      </c>
      <c r="G253" s="126" t="s">
        <v>116</v>
      </c>
      <c r="H253" s="127">
        <v>250</v>
      </c>
      <c r="I253" s="128">
        <v>70.400000000000006</v>
      </c>
      <c r="J253" s="128">
        <f t="shared" si="50"/>
        <v>17600</v>
      </c>
      <c r="K253" s="125" t="s">
        <v>5362</v>
      </c>
      <c r="L253" s="25"/>
      <c r="M253" s="129" t="s">
        <v>1</v>
      </c>
      <c r="N253" s="130" t="s">
        <v>34</v>
      </c>
      <c r="O253" s="131">
        <v>0.157</v>
      </c>
      <c r="P253" s="131">
        <f t="shared" si="51"/>
        <v>39.25</v>
      </c>
      <c r="Q253" s="131">
        <v>0</v>
      </c>
      <c r="R253" s="131">
        <f t="shared" si="52"/>
        <v>0</v>
      </c>
      <c r="S253" s="131">
        <v>0</v>
      </c>
      <c r="T253" s="132">
        <f t="shared" si="53"/>
        <v>0</v>
      </c>
      <c r="AR253" s="133" t="s">
        <v>366</v>
      </c>
      <c r="AT253" s="133" t="s">
        <v>113</v>
      </c>
      <c r="AU253" s="133" t="s">
        <v>76</v>
      </c>
      <c r="AY253" s="13" t="s">
        <v>112</v>
      </c>
      <c r="BE253" s="134">
        <f t="shared" si="54"/>
        <v>17600</v>
      </c>
      <c r="BF253" s="134">
        <f t="shared" si="55"/>
        <v>0</v>
      </c>
      <c r="BG253" s="134">
        <f t="shared" si="56"/>
        <v>0</v>
      </c>
      <c r="BH253" s="134">
        <f t="shared" si="57"/>
        <v>0</v>
      </c>
      <c r="BI253" s="134">
        <f t="shared" si="58"/>
        <v>0</v>
      </c>
      <c r="BJ253" s="13" t="s">
        <v>76</v>
      </c>
      <c r="BK253" s="134">
        <f t="shared" si="59"/>
        <v>17600</v>
      </c>
      <c r="BL253" s="13" t="s">
        <v>366</v>
      </c>
      <c r="BM253" s="133" t="s">
        <v>5718</v>
      </c>
    </row>
    <row r="254" spans="2:65" s="1" customFormat="1" ht="24.2" customHeight="1">
      <c r="B254" s="122"/>
      <c r="C254" s="123" t="s">
        <v>615</v>
      </c>
      <c r="D254" s="123" t="s">
        <v>113</v>
      </c>
      <c r="E254" s="124" t="s">
        <v>5719</v>
      </c>
      <c r="F254" s="125" t="s">
        <v>5720</v>
      </c>
      <c r="G254" s="126" t="s">
        <v>116</v>
      </c>
      <c r="H254" s="127">
        <v>250</v>
      </c>
      <c r="I254" s="128">
        <v>98.6</v>
      </c>
      <c r="J254" s="128">
        <f t="shared" si="50"/>
        <v>24650</v>
      </c>
      <c r="K254" s="125" t="s">
        <v>5362</v>
      </c>
      <c r="L254" s="25"/>
      <c r="M254" s="129" t="s">
        <v>1</v>
      </c>
      <c r="N254" s="130" t="s">
        <v>34</v>
      </c>
      <c r="O254" s="131">
        <v>0.22</v>
      </c>
      <c r="P254" s="131">
        <f t="shared" si="51"/>
        <v>55</v>
      </c>
      <c r="Q254" s="131">
        <v>0</v>
      </c>
      <c r="R254" s="131">
        <f t="shared" si="52"/>
        <v>0</v>
      </c>
      <c r="S254" s="131">
        <v>0</v>
      </c>
      <c r="T254" s="132">
        <f t="shared" si="53"/>
        <v>0</v>
      </c>
      <c r="AR254" s="133" t="s">
        <v>366</v>
      </c>
      <c r="AT254" s="133" t="s">
        <v>113</v>
      </c>
      <c r="AU254" s="133" t="s">
        <v>76</v>
      </c>
      <c r="AY254" s="13" t="s">
        <v>112</v>
      </c>
      <c r="BE254" s="134">
        <f t="shared" si="54"/>
        <v>24650</v>
      </c>
      <c r="BF254" s="134">
        <f t="shared" si="55"/>
        <v>0</v>
      </c>
      <c r="BG254" s="134">
        <f t="shared" si="56"/>
        <v>0</v>
      </c>
      <c r="BH254" s="134">
        <f t="shared" si="57"/>
        <v>0</v>
      </c>
      <c r="BI254" s="134">
        <f t="shared" si="58"/>
        <v>0</v>
      </c>
      <c r="BJ254" s="13" t="s">
        <v>76</v>
      </c>
      <c r="BK254" s="134">
        <f t="shared" si="59"/>
        <v>24650</v>
      </c>
      <c r="BL254" s="13" t="s">
        <v>366</v>
      </c>
      <c r="BM254" s="133" t="s">
        <v>5721</v>
      </c>
    </row>
    <row r="255" spans="2:65" s="1" customFormat="1" ht="24.2" customHeight="1">
      <c r="B255" s="122"/>
      <c r="C255" s="123" t="s">
        <v>619</v>
      </c>
      <c r="D255" s="123" t="s">
        <v>113</v>
      </c>
      <c r="E255" s="124" t="s">
        <v>5722</v>
      </c>
      <c r="F255" s="125" t="s">
        <v>5708</v>
      </c>
      <c r="G255" s="126" t="s">
        <v>116</v>
      </c>
      <c r="H255" s="127">
        <v>250</v>
      </c>
      <c r="I255" s="128">
        <v>97.8</v>
      </c>
      <c r="J255" s="128">
        <f t="shared" si="50"/>
        <v>24450</v>
      </c>
      <c r="K255" s="125" t="s">
        <v>5362</v>
      </c>
      <c r="L255" s="25"/>
      <c r="M255" s="129" t="s">
        <v>1</v>
      </c>
      <c r="N255" s="130" t="s">
        <v>34</v>
      </c>
      <c r="O255" s="131">
        <v>0.218</v>
      </c>
      <c r="P255" s="131">
        <f t="shared" si="51"/>
        <v>54.5</v>
      </c>
      <c r="Q255" s="131">
        <v>0</v>
      </c>
      <c r="R255" s="131">
        <f t="shared" si="52"/>
        <v>0</v>
      </c>
      <c r="S255" s="131">
        <v>0</v>
      </c>
      <c r="T255" s="132">
        <f t="shared" si="53"/>
        <v>0</v>
      </c>
      <c r="AR255" s="133" t="s">
        <v>366</v>
      </c>
      <c r="AT255" s="133" t="s">
        <v>113</v>
      </c>
      <c r="AU255" s="133" t="s">
        <v>76</v>
      </c>
      <c r="AY255" s="13" t="s">
        <v>112</v>
      </c>
      <c r="BE255" s="134">
        <f t="shared" si="54"/>
        <v>24450</v>
      </c>
      <c r="BF255" s="134">
        <f t="shared" si="55"/>
        <v>0</v>
      </c>
      <c r="BG255" s="134">
        <f t="shared" si="56"/>
        <v>0</v>
      </c>
      <c r="BH255" s="134">
        <f t="shared" si="57"/>
        <v>0</v>
      </c>
      <c r="BI255" s="134">
        <f t="shared" si="58"/>
        <v>0</v>
      </c>
      <c r="BJ255" s="13" t="s">
        <v>76</v>
      </c>
      <c r="BK255" s="134">
        <f t="shared" si="59"/>
        <v>24450</v>
      </c>
      <c r="BL255" s="13" t="s">
        <v>366</v>
      </c>
      <c r="BM255" s="133" t="s">
        <v>5723</v>
      </c>
    </row>
    <row r="256" spans="2:65" s="1" customFormat="1" ht="24.2" customHeight="1">
      <c r="B256" s="122"/>
      <c r="C256" s="123" t="s">
        <v>623</v>
      </c>
      <c r="D256" s="123" t="s">
        <v>113</v>
      </c>
      <c r="E256" s="124" t="s">
        <v>5724</v>
      </c>
      <c r="F256" s="125" t="s">
        <v>5711</v>
      </c>
      <c r="G256" s="126" t="s">
        <v>116</v>
      </c>
      <c r="H256" s="127">
        <v>250</v>
      </c>
      <c r="I256" s="128">
        <v>113</v>
      </c>
      <c r="J256" s="128">
        <f t="shared" si="50"/>
        <v>28250</v>
      </c>
      <c r="K256" s="125" t="s">
        <v>5362</v>
      </c>
      <c r="L256" s="25"/>
      <c r="M256" s="129" t="s">
        <v>1</v>
      </c>
      <c r="N256" s="130" t="s">
        <v>34</v>
      </c>
      <c r="O256" s="131">
        <v>0.251</v>
      </c>
      <c r="P256" s="131">
        <f t="shared" si="51"/>
        <v>62.75</v>
      </c>
      <c r="Q256" s="131">
        <v>0</v>
      </c>
      <c r="R256" s="131">
        <f t="shared" si="52"/>
        <v>0</v>
      </c>
      <c r="S256" s="131">
        <v>0</v>
      </c>
      <c r="T256" s="132">
        <f t="shared" si="53"/>
        <v>0</v>
      </c>
      <c r="AR256" s="133" t="s">
        <v>366</v>
      </c>
      <c r="AT256" s="133" t="s">
        <v>113</v>
      </c>
      <c r="AU256" s="133" t="s">
        <v>76</v>
      </c>
      <c r="AY256" s="13" t="s">
        <v>112</v>
      </c>
      <c r="BE256" s="134">
        <f t="shared" si="54"/>
        <v>28250</v>
      </c>
      <c r="BF256" s="134">
        <f t="shared" si="55"/>
        <v>0</v>
      </c>
      <c r="BG256" s="134">
        <f t="shared" si="56"/>
        <v>0</v>
      </c>
      <c r="BH256" s="134">
        <f t="shared" si="57"/>
        <v>0</v>
      </c>
      <c r="BI256" s="134">
        <f t="shared" si="58"/>
        <v>0</v>
      </c>
      <c r="BJ256" s="13" t="s">
        <v>76</v>
      </c>
      <c r="BK256" s="134">
        <f t="shared" si="59"/>
        <v>28250</v>
      </c>
      <c r="BL256" s="13" t="s">
        <v>366</v>
      </c>
      <c r="BM256" s="133" t="s">
        <v>5725</v>
      </c>
    </row>
    <row r="257" spans="2:65" s="1" customFormat="1" ht="24.2" customHeight="1">
      <c r="B257" s="122"/>
      <c r="C257" s="123" t="s">
        <v>631</v>
      </c>
      <c r="D257" s="123" t="s">
        <v>113</v>
      </c>
      <c r="E257" s="124" t="s">
        <v>5726</v>
      </c>
      <c r="F257" s="125" t="s">
        <v>5727</v>
      </c>
      <c r="G257" s="126" t="s">
        <v>116</v>
      </c>
      <c r="H257" s="127">
        <v>250</v>
      </c>
      <c r="I257" s="128">
        <v>122</v>
      </c>
      <c r="J257" s="128">
        <f t="shared" si="50"/>
        <v>30500</v>
      </c>
      <c r="K257" s="125" t="s">
        <v>5362</v>
      </c>
      <c r="L257" s="25"/>
      <c r="M257" s="129" t="s">
        <v>1</v>
      </c>
      <c r="N257" s="130" t="s">
        <v>34</v>
      </c>
      <c r="O257" s="131">
        <v>0.27300000000000002</v>
      </c>
      <c r="P257" s="131">
        <f t="shared" si="51"/>
        <v>68.25</v>
      </c>
      <c r="Q257" s="131">
        <v>0</v>
      </c>
      <c r="R257" s="131">
        <f t="shared" si="52"/>
        <v>0</v>
      </c>
      <c r="S257" s="131">
        <v>0</v>
      </c>
      <c r="T257" s="132">
        <f t="shared" si="53"/>
        <v>0</v>
      </c>
      <c r="AR257" s="133" t="s">
        <v>366</v>
      </c>
      <c r="AT257" s="133" t="s">
        <v>113</v>
      </c>
      <c r="AU257" s="133" t="s">
        <v>76</v>
      </c>
      <c r="AY257" s="13" t="s">
        <v>112</v>
      </c>
      <c r="BE257" s="134">
        <f t="shared" si="54"/>
        <v>30500</v>
      </c>
      <c r="BF257" s="134">
        <f t="shared" si="55"/>
        <v>0</v>
      </c>
      <c r="BG257" s="134">
        <f t="shared" si="56"/>
        <v>0</v>
      </c>
      <c r="BH257" s="134">
        <f t="shared" si="57"/>
        <v>0</v>
      </c>
      <c r="BI257" s="134">
        <f t="shared" si="58"/>
        <v>0</v>
      </c>
      <c r="BJ257" s="13" t="s">
        <v>76</v>
      </c>
      <c r="BK257" s="134">
        <f t="shared" si="59"/>
        <v>30500</v>
      </c>
      <c r="BL257" s="13" t="s">
        <v>366</v>
      </c>
      <c r="BM257" s="133" t="s">
        <v>5728</v>
      </c>
    </row>
    <row r="258" spans="2:65" s="1" customFormat="1" ht="24.2" customHeight="1">
      <c r="B258" s="122"/>
      <c r="C258" s="123" t="s">
        <v>635</v>
      </c>
      <c r="D258" s="123" t="s">
        <v>113</v>
      </c>
      <c r="E258" s="124" t="s">
        <v>5729</v>
      </c>
      <c r="F258" s="125" t="s">
        <v>5730</v>
      </c>
      <c r="G258" s="126" t="s">
        <v>116</v>
      </c>
      <c r="H258" s="127">
        <v>250</v>
      </c>
      <c r="I258" s="128">
        <v>140</v>
      </c>
      <c r="J258" s="128">
        <f t="shared" si="50"/>
        <v>35000</v>
      </c>
      <c r="K258" s="125" t="s">
        <v>5362</v>
      </c>
      <c r="L258" s="25"/>
      <c r="M258" s="129" t="s">
        <v>1</v>
      </c>
      <c r="N258" s="130" t="s">
        <v>34</v>
      </c>
      <c r="O258" s="131">
        <v>0.312</v>
      </c>
      <c r="P258" s="131">
        <f t="shared" si="51"/>
        <v>78</v>
      </c>
      <c r="Q258" s="131">
        <v>0</v>
      </c>
      <c r="R258" s="131">
        <f t="shared" si="52"/>
        <v>0</v>
      </c>
      <c r="S258" s="131">
        <v>0</v>
      </c>
      <c r="T258" s="132">
        <f t="shared" si="53"/>
        <v>0</v>
      </c>
      <c r="AR258" s="133" t="s">
        <v>366</v>
      </c>
      <c r="AT258" s="133" t="s">
        <v>113</v>
      </c>
      <c r="AU258" s="133" t="s">
        <v>76</v>
      </c>
      <c r="AY258" s="13" t="s">
        <v>112</v>
      </c>
      <c r="BE258" s="134">
        <f t="shared" si="54"/>
        <v>35000</v>
      </c>
      <c r="BF258" s="134">
        <f t="shared" si="55"/>
        <v>0</v>
      </c>
      <c r="BG258" s="134">
        <f t="shared" si="56"/>
        <v>0</v>
      </c>
      <c r="BH258" s="134">
        <f t="shared" si="57"/>
        <v>0</v>
      </c>
      <c r="BI258" s="134">
        <f t="shared" si="58"/>
        <v>0</v>
      </c>
      <c r="BJ258" s="13" t="s">
        <v>76</v>
      </c>
      <c r="BK258" s="134">
        <f t="shared" si="59"/>
        <v>35000</v>
      </c>
      <c r="BL258" s="13" t="s">
        <v>366</v>
      </c>
      <c r="BM258" s="133" t="s">
        <v>5731</v>
      </c>
    </row>
    <row r="259" spans="2:65" s="1" customFormat="1" ht="24.2" customHeight="1">
      <c r="B259" s="122"/>
      <c r="C259" s="123" t="s">
        <v>639</v>
      </c>
      <c r="D259" s="123" t="s">
        <v>113</v>
      </c>
      <c r="E259" s="124" t="s">
        <v>5732</v>
      </c>
      <c r="F259" s="125" t="s">
        <v>5733</v>
      </c>
      <c r="G259" s="126" t="s">
        <v>116</v>
      </c>
      <c r="H259" s="127">
        <v>250</v>
      </c>
      <c r="I259" s="128">
        <v>210</v>
      </c>
      <c r="J259" s="128">
        <f t="shared" si="50"/>
        <v>52500</v>
      </c>
      <c r="K259" s="125" t="s">
        <v>5362</v>
      </c>
      <c r="L259" s="25"/>
      <c r="M259" s="129" t="s">
        <v>1</v>
      </c>
      <c r="N259" s="130" t="s">
        <v>34</v>
      </c>
      <c r="O259" s="131">
        <v>0.46800000000000003</v>
      </c>
      <c r="P259" s="131">
        <f t="shared" si="51"/>
        <v>117</v>
      </c>
      <c r="Q259" s="131">
        <v>0</v>
      </c>
      <c r="R259" s="131">
        <f t="shared" si="52"/>
        <v>0</v>
      </c>
      <c r="S259" s="131">
        <v>0</v>
      </c>
      <c r="T259" s="132">
        <f t="shared" si="53"/>
        <v>0</v>
      </c>
      <c r="AR259" s="133" t="s">
        <v>366</v>
      </c>
      <c r="AT259" s="133" t="s">
        <v>113</v>
      </c>
      <c r="AU259" s="133" t="s">
        <v>76</v>
      </c>
      <c r="AY259" s="13" t="s">
        <v>112</v>
      </c>
      <c r="BE259" s="134">
        <f t="shared" si="54"/>
        <v>52500</v>
      </c>
      <c r="BF259" s="134">
        <f t="shared" si="55"/>
        <v>0</v>
      </c>
      <c r="BG259" s="134">
        <f t="shared" si="56"/>
        <v>0</v>
      </c>
      <c r="BH259" s="134">
        <f t="shared" si="57"/>
        <v>0</v>
      </c>
      <c r="BI259" s="134">
        <f t="shared" si="58"/>
        <v>0</v>
      </c>
      <c r="BJ259" s="13" t="s">
        <v>76</v>
      </c>
      <c r="BK259" s="134">
        <f t="shared" si="59"/>
        <v>52500</v>
      </c>
      <c r="BL259" s="13" t="s">
        <v>366</v>
      </c>
      <c r="BM259" s="133" t="s">
        <v>5734</v>
      </c>
    </row>
    <row r="260" spans="2:65" s="1" customFormat="1" ht="24.2" customHeight="1">
      <c r="B260" s="122"/>
      <c r="C260" s="123" t="s">
        <v>643</v>
      </c>
      <c r="D260" s="123" t="s">
        <v>113</v>
      </c>
      <c r="E260" s="124" t="s">
        <v>5735</v>
      </c>
      <c r="F260" s="125" t="s">
        <v>5736</v>
      </c>
      <c r="G260" s="126" t="s">
        <v>116</v>
      </c>
      <c r="H260" s="127">
        <v>250</v>
      </c>
      <c r="I260" s="128">
        <v>241</v>
      </c>
      <c r="J260" s="128">
        <f t="shared" si="50"/>
        <v>60250</v>
      </c>
      <c r="K260" s="125" t="s">
        <v>5362</v>
      </c>
      <c r="L260" s="25"/>
      <c r="M260" s="129" t="s">
        <v>1</v>
      </c>
      <c r="N260" s="130" t="s">
        <v>34</v>
      </c>
      <c r="O260" s="131">
        <v>0.53800000000000003</v>
      </c>
      <c r="P260" s="131">
        <f t="shared" si="51"/>
        <v>134.5</v>
      </c>
      <c r="Q260" s="131">
        <v>0</v>
      </c>
      <c r="R260" s="131">
        <f t="shared" si="52"/>
        <v>0</v>
      </c>
      <c r="S260" s="131">
        <v>0</v>
      </c>
      <c r="T260" s="132">
        <f t="shared" si="53"/>
        <v>0</v>
      </c>
      <c r="AR260" s="133" t="s">
        <v>366</v>
      </c>
      <c r="AT260" s="133" t="s">
        <v>113</v>
      </c>
      <c r="AU260" s="133" t="s">
        <v>76</v>
      </c>
      <c r="AY260" s="13" t="s">
        <v>112</v>
      </c>
      <c r="BE260" s="134">
        <f t="shared" si="54"/>
        <v>60250</v>
      </c>
      <c r="BF260" s="134">
        <f t="shared" si="55"/>
        <v>0</v>
      </c>
      <c r="BG260" s="134">
        <f t="shared" si="56"/>
        <v>0</v>
      </c>
      <c r="BH260" s="134">
        <f t="shared" si="57"/>
        <v>0</v>
      </c>
      <c r="BI260" s="134">
        <f t="shared" si="58"/>
        <v>0</v>
      </c>
      <c r="BJ260" s="13" t="s">
        <v>76</v>
      </c>
      <c r="BK260" s="134">
        <f t="shared" si="59"/>
        <v>60250</v>
      </c>
      <c r="BL260" s="13" t="s">
        <v>366</v>
      </c>
      <c r="BM260" s="133" t="s">
        <v>5737</v>
      </c>
    </row>
    <row r="261" spans="2:65" s="1" customFormat="1" ht="24.2" customHeight="1">
      <c r="B261" s="122"/>
      <c r="C261" s="123" t="s">
        <v>647</v>
      </c>
      <c r="D261" s="123" t="s">
        <v>113</v>
      </c>
      <c r="E261" s="124" t="s">
        <v>5738</v>
      </c>
      <c r="F261" s="125" t="s">
        <v>5739</v>
      </c>
      <c r="G261" s="126" t="s">
        <v>116</v>
      </c>
      <c r="H261" s="127">
        <v>250</v>
      </c>
      <c r="I261" s="128">
        <v>341</v>
      </c>
      <c r="J261" s="128">
        <f t="shared" si="50"/>
        <v>85250</v>
      </c>
      <c r="K261" s="125" t="s">
        <v>5362</v>
      </c>
      <c r="L261" s="25"/>
      <c r="M261" s="129" t="s">
        <v>1</v>
      </c>
      <c r="N261" s="130" t="s">
        <v>34</v>
      </c>
      <c r="O261" s="131">
        <v>0.76100000000000001</v>
      </c>
      <c r="P261" s="131">
        <f t="shared" si="51"/>
        <v>190.25</v>
      </c>
      <c r="Q261" s="131">
        <v>0</v>
      </c>
      <c r="R261" s="131">
        <f t="shared" si="52"/>
        <v>0</v>
      </c>
      <c r="S261" s="131">
        <v>0</v>
      </c>
      <c r="T261" s="132">
        <f t="shared" si="53"/>
        <v>0</v>
      </c>
      <c r="AR261" s="133" t="s">
        <v>366</v>
      </c>
      <c r="AT261" s="133" t="s">
        <v>113</v>
      </c>
      <c r="AU261" s="133" t="s">
        <v>76</v>
      </c>
      <c r="AY261" s="13" t="s">
        <v>112</v>
      </c>
      <c r="BE261" s="134">
        <f t="shared" si="54"/>
        <v>85250</v>
      </c>
      <c r="BF261" s="134">
        <f t="shared" si="55"/>
        <v>0</v>
      </c>
      <c r="BG261" s="134">
        <f t="shared" si="56"/>
        <v>0</v>
      </c>
      <c r="BH261" s="134">
        <f t="shared" si="57"/>
        <v>0</v>
      </c>
      <c r="BI261" s="134">
        <f t="shared" si="58"/>
        <v>0</v>
      </c>
      <c r="BJ261" s="13" t="s">
        <v>76</v>
      </c>
      <c r="BK261" s="134">
        <f t="shared" si="59"/>
        <v>85250</v>
      </c>
      <c r="BL261" s="13" t="s">
        <v>366</v>
      </c>
      <c r="BM261" s="133" t="s">
        <v>5740</v>
      </c>
    </row>
    <row r="262" spans="2:65" s="1" customFormat="1" ht="24.2" customHeight="1">
      <c r="B262" s="122"/>
      <c r="C262" s="123" t="s">
        <v>651</v>
      </c>
      <c r="D262" s="123" t="s">
        <v>113</v>
      </c>
      <c r="E262" s="124" t="s">
        <v>5741</v>
      </c>
      <c r="F262" s="125" t="s">
        <v>5742</v>
      </c>
      <c r="G262" s="126" t="s">
        <v>1319</v>
      </c>
      <c r="H262" s="127">
        <v>100</v>
      </c>
      <c r="I262" s="128">
        <v>350</v>
      </c>
      <c r="J262" s="128">
        <f t="shared" si="50"/>
        <v>35000</v>
      </c>
      <c r="K262" s="125" t="s">
        <v>5362</v>
      </c>
      <c r="L262" s="25"/>
      <c r="M262" s="129" t="s">
        <v>1</v>
      </c>
      <c r="N262" s="130" t="s">
        <v>34</v>
      </c>
      <c r="O262" s="131">
        <v>0.78</v>
      </c>
      <c r="P262" s="131">
        <f t="shared" si="51"/>
        <v>78</v>
      </c>
      <c r="Q262" s="131">
        <v>0</v>
      </c>
      <c r="R262" s="131">
        <f t="shared" si="52"/>
        <v>0</v>
      </c>
      <c r="S262" s="131">
        <v>0</v>
      </c>
      <c r="T262" s="132">
        <f t="shared" si="53"/>
        <v>0</v>
      </c>
      <c r="AR262" s="133" t="s">
        <v>366</v>
      </c>
      <c r="AT262" s="133" t="s">
        <v>113</v>
      </c>
      <c r="AU262" s="133" t="s">
        <v>76</v>
      </c>
      <c r="AY262" s="13" t="s">
        <v>112</v>
      </c>
      <c r="BE262" s="134">
        <f t="shared" si="54"/>
        <v>35000</v>
      </c>
      <c r="BF262" s="134">
        <f t="shared" si="55"/>
        <v>0</v>
      </c>
      <c r="BG262" s="134">
        <f t="shared" si="56"/>
        <v>0</v>
      </c>
      <c r="BH262" s="134">
        <f t="shared" si="57"/>
        <v>0</v>
      </c>
      <c r="BI262" s="134">
        <f t="shared" si="58"/>
        <v>0</v>
      </c>
      <c r="BJ262" s="13" t="s">
        <v>76</v>
      </c>
      <c r="BK262" s="134">
        <f t="shared" si="59"/>
        <v>35000</v>
      </c>
      <c r="BL262" s="13" t="s">
        <v>366</v>
      </c>
      <c r="BM262" s="133" t="s">
        <v>5743</v>
      </c>
    </row>
    <row r="263" spans="2:65" s="1" customFormat="1" ht="24.2" customHeight="1">
      <c r="B263" s="122"/>
      <c r="C263" s="123" t="s">
        <v>655</v>
      </c>
      <c r="D263" s="123" t="s">
        <v>113</v>
      </c>
      <c r="E263" s="124" t="s">
        <v>5744</v>
      </c>
      <c r="F263" s="125" t="s">
        <v>5745</v>
      </c>
      <c r="G263" s="126" t="s">
        <v>1319</v>
      </c>
      <c r="H263" s="127">
        <v>100</v>
      </c>
      <c r="I263" s="128">
        <v>402</v>
      </c>
      <c r="J263" s="128">
        <f t="shared" si="50"/>
        <v>40200</v>
      </c>
      <c r="K263" s="125" t="s">
        <v>5362</v>
      </c>
      <c r="L263" s="25"/>
      <c r="M263" s="129" t="s">
        <v>1</v>
      </c>
      <c r="N263" s="130" t="s">
        <v>34</v>
      </c>
      <c r="O263" s="131">
        <v>0.89700000000000002</v>
      </c>
      <c r="P263" s="131">
        <f t="shared" si="51"/>
        <v>89.7</v>
      </c>
      <c r="Q263" s="131">
        <v>0</v>
      </c>
      <c r="R263" s="131">
        <f t="shared" si="52"/>
        <v>0</v>
      </c>
      <c r="S263" s="131">
        <v>0</v>
      </c>
      <c r="T263" s="132">
        <f t="shared" si="53"/>
        <v>0</v>
      </c>
      <c r="AR263" s="133" t="s">
        <v>366</v>
      </c>
      <c r="AT263" s="133" t="s">
        <v>113</v>
      </c>
      <c r="AU263" s="133" t="s">
        <v>76</v>
      </c>
      <c r="AY263" s="13" t="s">
        <v>112</v>
      </c>
      <c r="BE263" s="134">
        <f t="shared" si="54"/>
        <v>40200</v>
      </c>
      <c r="BF263" s="134">
        <f t="shared" si="55"/>
        <v>0</v>
      </c>
      <c r="BG263" s="134">
        <f t="shared" si="56"/>
        <v>0</v>
      </c>
      <c r="BH263" s="134">
        <f t="shared" si="57"/>
        <v>0</v>
      </c>
      <c r="BI263" s="134">
        <f t="shared" si="58"/>
        <v>0</v>
      </c>
      <c r="BJ263" s="13" t="s">
        <v>76</v>
      </c>
      <c r="BK263" s="134">
        <f t="shared" si="59"/>
        <v>40200</v>
      </c>
      <c r="BL263" s="13" t="s">
        <v>366</v>
      </c>
      <c r="BM263" s="133" t="s">
        <v>5746</v>
      </c>
    </row>
    <row r="264" spans="2:65" s="1" customFormat="1" ht="33" customHeight="1">
      <c r="B264" s="122"/>
      <c r="C264" s="123" t="s">
        <v>659</v>
      </c>
      <c r="D264" s="123" t="s">
        <v>113</v>
      </c>
      <c r="E264" s="124" t="s">
        <v>5747</v>
      </c>
      <c r="F264" s="125" t="s">
        <v>5748</v>
      </c>
      <c r="G264" s="126" t="s">
        <v>1319</v>
      </c>
      <c r="H264" s="127">
        <v>100</v>
      </c>
      <c r="I264" s="128">
        <v>51.5</v>
      </c>
      <c r="J264" s="128">
        <f t="shared" si="50"/>
        <v>5150</v>
      </c>
      <c r="K264" s="125" t="s">
        <v>5362</v>
      </c>
      <c r="L264" s="25"/>
      <c r="M264" s="129" t="s">
        <v>1</v>
      </c>
      <c r="N264" s="130" t="s">
        <v>34</v>
      </c>
      <c r="O264" s="131">
        <v>7.3999999999999996E-2</v>
      </c>
      <c r="P264" s="131">
        <f t="shared" si="51"/>
        <v>7.3999999999999995</v>
      </c>
      <c r="Q264" s="131">
        <v>0</v>
      </c>
      <c r="R264" s="131">
        <f t="shared" si="52"/>
        <v>0</v>
      </c>
      <c r="S264" s="131">
        <v>0</v>
      </c>
      <c r="T264" s="132">
        <f t="shared" si="53"/>
        <v>0</v>
      </c>
      <c r="AR264" s="133" t="s">
        <v>366</v>
      </c>
      <c r="AT264" s="133" t="s">
        <v>113</v>
      </c>
      <c r="AU264" s="133" t="s">
        <v>76</v>
      </c>
      <c r="AY264" s="13" t="s">
        <v>112</v>
      </c>
      <c r="BE264" s="134">
        <f t="shared" si="54"/>
        <v>5150</v>
      </c>
      <c r="BF264" s="134">
        <f t="shared" si="55"/>
        <v>0</v>
      </c>
      <c r="BG264" s="134">
        <f t="shared" si="56"/>
        <v>0</v>
      </c>
      <c r="BH264" s="134">
        <f t="shared" si="57"/>
        <v>0</v>
      </c>
      <c r="BI264" s="134">
        <f t="shared" si="58"/>
        <v>0</v>
      </c>
      <c r="BJ264" s="13" t="s">
        <v>76</v>
      </c>
      <c r="BK264" s="134">
        <f t="shared" si="59"/>
        <v>5150</v>
      </c>
      <c r="BL264" s="13" t="s">
        <v>366</v>
      </c>
      <c r="BM264" s="133" t="s">
        <v>5749</v>
      </c>
    </row>
    <row r="265" spans="2:65" s="1" customFormat="1" ht="37.9" customHeight="1">
      <c r="B265" s="122"/>
      <c r="C265" s="123" t="s">
        <v>663</v>
      </c>
      <c r="D265" s="123" t="s">
        <v>113</v>
      </c>
      <c r="E265" s="124" t="s">
        <v>5750</v>
      </c>
      <c r="F265" s="125" t="s">
        <v>5751</v>
      </c>
      <c r="G265" s="126" t="s">
        <v>1319</v>
      </c>
      <c r="H265" s="127">
        <v>100</v>
      </c>
      <c r="I265" s="128">
        <v>74.2</v>
      </c>
      <c r="J265" s="128">
        <f t="shared" si="50"/>
        <v>7420</v>
      </c>
      <c r="K265" s="125" t="s">
        <v>5362</v>
      </c>
      <c r="L265" s="25"/>
      <c r="M265" s="129" t="s">
        <v>1</v>
      </c>
      <c r="N265" s="130" t="s">
        <v>34</v>
      </c>
      <c r="O265" s="131">
        <v>5.8000000000000003E-2</v>
      </c>
      <c r="P265" s="131">
        <f t="shared" si="51"/>
        <v>5.8000000000000007</v>
      </c>
      <c r="Q265" s="131">
        <v>0</v>
      </c>
      <c r="R265" s="131">
        <f t="shared" si="52"/>
        <v>0</v>
      </c>
      <c r="S265" s="131">
        <v>0</v>
      </c>
      <c r="T265" s="132">
        <f t="shared" si="53"/>
        <v>0</v>
      </c>
      <c r="AR265" s="133" t="s">
        <v>366</v>
      </c>
      <c r="AT265" s="133" t="s">
        <v>113</v>
      </c>
      <c r="AU265" s="133" t="s">
        <v>76</v>
      </c>
      <c r="AY265" s="13" t="s">
        <v>112</v>
      </c>
      <c r="BE265" s="134">
        <f t="shared" si="54"/>
        <v>7420</v>
      </c>
      <c r="BF265" s="134">
        <f t="shared" si="55"/>
        <v>0</v>
      </c>
      <c r="BG265" s="134">
        <f t="shared" si="56"/>
        <v>0</v>
      </c>
      <c r="BH265" s="134">
        <f t="shared" si="57"/>
        <v>0</v>
      </c>
      <c r="BI265" s="134">
        <f t="shared" si="58"/>
        <v>0</v>
      </c>
      <c r="BJ265" s="13" t="s">
        <v>76</v>
      </c>
      <c r="BK265" s="134">
        <f t="shared" si="59"/>
        <v>7420</v>
      </c>
      <c r="BL265" s="13" t="s">
        <v>366</v>
      </c>
      <c r="BM265" s="133" t="s">
        <v>5752</v>
      </c>
    </row>
    <row r="266" spans="2:65" s="1" customFormat="1" ht="24.2" customHeight="1">
      <c r="B266" s="122"/>
      <c r="C266" s="123" t="s">
        <v>667</v>
      </c>
      <c r="D266" s="123" t="s">
        <v>113</v>
      </c>
      <c r="E266" s="124" t="s">
        <v>5753</v>
      </c>
      <c r="F266" s="125" t="s">
        <v>5754</v>
      </c>
      <c r="G266" s="126" t="s">
        <v>2398</v>
      </c>
      <c r="H266" s="127">
        <v>50</v>
      </c>
      <c r="I266" s="128">
        <v>571</v>
      </c>
      <c r="J266" s="128">
        <f t="shared" si="50"/>
        <v>28550</v>
      </c>
      <c r="K266" s="125" t="s">
        <v>5362</v>
      </c>
      <c r="L266" s="25"/>
      <c r="M266" s="129" t="s">
        <v>1</v>
      </c>
      <c r="N266" s="130" t="s">
        <v>34</v>
      </c>
      <c r="O266" s="131">
        <v>0.77200000000000002</v>
      </c>
      <c r="P266" s="131">
        <f t="shared" si="51"/>
        <v>38.6</v>
      </c>
      <c r="Q266" s="131">
        <v>0</v>
      </c>
      <c r="R266" s="131">
        <f t="shared" si="52"/>
        <v>0</v>
      </c>
      <c r="S266" s="131">
        <v>0</v>
      </c>
      <c r="T266" s="132">
        <f t="shared" si="53"/>
        <v>0</v>
      </c>
      <c r="AR266" s="133" t="s">
        <v>366</v>
      </c>
      <c r="AT266" s="133" t="s">
        <v>113</v>
      </c>
      <c r="AU266" s="133" t="s">
        <v>76</v>
      </c>
      <c r="AY266" s="13" t="s">
        <v>112</v>
      </c>
      <c r="BE266" s="134">
        <f t="shared" si="54"/>
        <v>28550</v>
      </c>
      <c r="BF266" s="134">
        <f t="shared" si="55"/>
        <v>0</v>
      </c>
      <c r="BG266" s="134">
        <f t="shared" si="56"/>
        <v>0</v>
      </c>
      <c r="BH266" s="134">
        <f t="shared" si="57"/>
        <v>0</v>
      </c>
      <c r="BI266" s="134">
        <f t="shared" si="58"/>
        <v>0</v>
      </c>
      <c r="BJ266" s="13" t="s">
        <v>76</v>
      </c>
      <c r="BK266" s="134">
        <f t="shared" si="59"/>
        <v>28550</v>
      </c>
      <c r="BL266" s="13" t="s">
        <v>366</v>
      </c>
      <c r="BM266" s="133" t="s">
        <v>5755</v>
      </c>
    </row>
    <row r="267" spans="2:65" s="1" customFormat="1" ht="24.2" customHeight="1">
      <c r="B267" s="122"/>
      <c r="C267" s="123" t="s">
        <v>671</v>
      </c>
      <c r="D267" s="123" t="s">
        <v>113</v>
      </c>
      <c r="E267" s="124" t="s">
        <v>5756</v>
      </c>
      <c r="F267" s="125" t="s">
        <v>5757</v>
      </c>
      <c r="G267" s="126" t="s">
        <v>2398</v>
      </c>
      <c r="H267" s="127">
        <v>50</v>
      </c>
      <c r="I267" s="128">
        <v>16.600000000000001</v>
      </c>
      <c r="J267" s="128">
        <f t="shared" si="50"/>
        <v>830</v>
      </c>
      <c r="K267" s="125" t="s">
        <v>5362</v>
      </c>
      <c r="L267" s="25"/>
      <c r="M267" s="129" t="s">
        <v>1</v>
      </c>
      <c r="N267" s="130" t="s">
        <v>34</v>
      </c>
      <c r="O267" s="131">
        <v>8.0000000000000002E-3</v>
      </c>
      <c r="P267" s="131">
        <f t="shared" si="51"/>
        <v>0.4</v>
      </c>
      <c r="Q267" s="131">
        <v>0</v>
      </c>
      <c r="R267" s="131">
        <f t="shared" si="52"/>
        <v>0</v>
      </c>
      <c r="S267" s="131">
        <v>0</v>
      </c>
      <c r="T267" s="132">
        <f t="shared" si="53"/>
        <v>0</v>
      </c>
      <c r="AR267" s="133" t="s">
        <v>366</v>
      </c>
      <c r="AT267" s="133" t="s">
        <v>113</v>
      </c>
      <c r="AU267" s="133" t="s">
        <v>76</v>
      </c>
      <c r="AY267" s="13" t="s">
        <v>112</v>
      </c>
      <c r="BE267" s="134">
        <f t="shared" si="54"/>
        <v>830</v>
      </c>
      <c r="BF267" s="134">
        <f t="shared" si="55"/>
        <v>0</v>
      </c>
      <c r="BG267" s="134">
        <f t="shared" si="56"/>
        <v>0</v>
      </c>
      <c r="BH267" s="134">
        <f t="shared" si="57"/>
        <v>0</v>
      </c>
      <c r="BI267" s="134">
        <f t="shared" si="58"/>
        <v>0</v>
      </c>
      <c r="BJ267" s="13" t="s">
        <v>76</v>
      </c>
      <c r="BK267" s="134">
        <f t="shared" si="59"/>
        <v>830</v>
      </c>
      <c r="BL267" s="13" t="s">
        <v>366</v>
      </c>
      <c r="BM267" s="133" t="s">
        <v>5758</v>
      </c>
    </row>
    <row r="268" spans="2:65" s="1" customFormat="1" ht="44.25" customHeight="1">
      <c r="B268" s="122"/>
      <c r="C268" s="123" t="s">
        <v>675</v>
      </c>
      <c r="D268" s="123" t="s">
        <v>113</v>
      </c>
      <c r="E268" s="124" t="s">
        <v>5759</v>
      </c>
      <c r="F268" s="125" t="s">
        <v>5760</v>
      </c>
      <c r="G268" s="126" t="s">
        <v>146</v>
      </c>
      <c r="H268" s="127">
        <v>100</v>
      </c>
      <c r="I268" s="128">
        <v>30.9</v>
      </c>
      <c r="J268" s="128">
        <f t="shared" si="50"/>
        <v>3090</v>
      </c>
      <c r="K268" s="125" t="s">
        <v>5362</v>
      </c>
      <c r="L268" s="25"/>
      <c r="M268" s="129" t="s">
        <v>1</v>
      </c>
      <c r="N268" s="130" t="s">
        <v>34</v>
      </c>
      <c r="O268" s="131">
        <v>7.3999999999999996E-2</v>
      </c>
      <c r="P268" s="131">
        <f t="shared" si="51"/>
        <v>7.3999999999999995</v>
      </c>
      <c r="Q268" s="131">
        <v>2.0000000000000002E-5</v>
      </c>
      <c r="R268" s="131">
        <f t="shared" si="52"/>
        <v>2E-3</v>
      </c>
      <c r="S268" s="131">
        <v>0</v>
      </c>
      <c r="T268" s="132">
        <f t="shared" si="53"/>
        <v>0</v>
      </c>
      <c r="AR268" s="133" t="s">
        <v>366</v>
      </c>
      <c r="AT268" s="133" t="s">
        <v>113</v>
      </c>
      <c r="AU268" s="133" t="s">
        <v>76</v>
      </c>
      <c r="AY268" s="13" t="s">
        <v>112</v>
      </c>
      <c r="BE268" s="134">
        <f t="shared" si="54"/>
        <v>3090</v>
      </c>
      <c r="BF268" s="134">
        <f t="shared" si="55"/>
        <v>0</v>
      </c>
      <c r="BG268" s="134">
        <f t="shared" si="56"/>
        <v>0</v>
      </c>
      <c r="BH268" s="134">
        <f t="shared" si="57"/>
        <v>0</v>
      </c>
      <c r="BI268" s="134">
        <f t="shared" si="58"/>
        <v>0</v>
      </c>
      <c r="BJ268" s="13" t="s">
        <v>76</v>
      </c>
      <c r="BK268" s="134">
        <f t="shared" si="59"/>
        <v>3090</v>
      </c>
      <c r="BL268" s="13" t="s">
        <v>366</v>
      </c>
      <c r="BM268" s="133" t="s">
        <v>5761</v>
      </c>
    </row>
    <row r="269" spans="2:65" s="1" customFormat="1" ht="33" customHeight="1">
      <c r="B269" s="122"/>
      <c r="C269" s="123" t="s">
        <v>683</v>
      </c>
      <c r="D269" s="123" t="s">
        <v>113</v>
      </c>
      <c r="E269" s="124" t="s">
        <v>5762</v>
      </c>
      <c r="F269" s="125" t="s">
        <v>5763</v>
      </c>
      <c r="G269" s="126" t="s">
        <v>146</v>
      </c>
      <c r="H269" s="127">
        <v>50</v>
      </c>
      <c r="I269" s="128">
        <v>97.3</v>
      </c>
      <c r="J269" s="128">
        <f t="shared" si="50"/>
        <v>4865</v>
      </c>
      <c r="K269" s="125" t="s">
        <v>5362</v>
      </c>
      <c r="L269" s="25"/>
      <c r="M269" s="129" t="s">
        <v>1</v>
      </c>
      <c r="N269" s="130" t="s">
        <v>34</v>
      </c>
      <c r="O269" s="131">
        <v>3.9E-2</v>
      </c>
      <c r="P269" s="131">
        <f t="shared" si="51"/>
        <v>1.95</v>
      </c>
      <c r="Q269" s="131">
        <v>0</v>
      </c>
      <c r="R269" s="131">
        <f t="shared" si="52"/>
        <v>0</v>
      </c>
      <c r="S269" s="131">
        <v>0</v>
      </c>
      <c r="T269" s="132">
        <f t="shared" si="53"/>
        <v>0</v>
      </c>
      <c r="AR269" s="133" t="s">
        <v>366</v>
      </c>
      <c r="AT269" s="133" t="s">
        <v>113</v>
      </c>
      <c r="AU269" s="133" t="s">
        <v>76</v>
      </c>
      <c r="AY269" s="13" t="s">
        <v>112</v>
      </c>
      <c r="BE269" s="134">
        <f t="shared" si="54"/>
        <v>4865</v>
      </c>
      <c r="BF269" s="134">
        <f t="shared" si="55"/>
        <v>0</v>
      </c>
      <c r="BG269" s="134">
        <f t="shared" si="56"/>
        <v>0</v>
      </c>
      <c r="BH269" s="134">
        <f t="shared" si="57"/>
        <v>0</v>
      </c>
      <c r="BI269" s="134">
        <f t="shared" si="58"/>
        <v>0</v>
      </c>
      <c r="BJ269" s="13" t="s">
        <v>76</v>
      </c>
      <c r="BK269" s="134">
        <f t="shared" si="59"/>
        <v>4865</v>
      </c>
      <c r="BL269" s="13" t="s">
        <v>366</v>
      </c>
      <c r="BM269" s="133" t="s">
        <v>5764</v>
      </c>
    </row>
    <row r="270" spans="2:65" s="1" customFormat="1" ht="24.2" customHeight="1">
      <c r="B270" s="122"/>
      <c r="C270" s="123" t="s">
        <v>687</v>
      </c>
      <c r="D270" s="123" t="s">
        <v>113</v>
      </c>
      <c r="E270" s="124" t="s">
        <v>5765</v>
      </c>
      <c r="F270" s="125" t="s">
        <v>5766</v>
      </c>
      <c r="G270" s="126" t="s">
        <v>146</v>
      </c>
      <c r="H270" s="127">
        <v>50</v>
      </c>
      <c r="I270" s="128">
        <v>71.400000000000006</v>
      </c>
      <c r="J270" s="128">
        <f t="shared" si="50"/>
        <v>3570</v>
      </c>
      <c r="K270" s="125" t="s">
        <v>5362</v>
      </c>
      <c r="L270" s="25"/>
      <c r="M270" s="129" t="s">
        <v>1</v>
      </c>
      <c r="N270" s="130" t="s">
        <v>34</v>
      </c>
      <c r="O270" s="131">
        <v>3.4000000000000002E-2</v>
      </c>
      <c r="P270" s="131">
        <f t="shared" si="51"/>
        <v>1.7000000000000002</v>
      </c>
      <c r="Q270" s="131">
        <v>0</v>
      </c>
      <c r="R270" s="131">
        <f t="shared" si="52"/>
        <v>0</v>
      </c>
      <c r="S270" s="131">
        <v>0</v>
      </c>
      <c r="T270" s="132">
        <f t="shared" si="53"/>
        <v>0</v>
      </c>
      <c r="AR270" s="133" t="s">
        <v>366</v>
      </c>
      <c r="AT270" s="133" t="s">
        <v>113</v>
      </c>
      <c r="AU270" s="133" t="s">
        <v>76</v>
      </c>
      <c r="AY270" s="13" t="s">
        <v>112</v>
      </c>
      <c r="BE270" s="134">
        <f t="shared" si="54"/>
        <v>3570</v>
      </c>
      <c r="BF270" s="134">
        <f t="shared" si="55"/>
        <v>0</v>
      </c>
      <c r="BG270" s="134">
        <f t="shared" si="56"/>
        <v>0</v>
      </c>
      <c r="BH270" s="134">
        <f t="shared" si="57"/>
        <v>0</v>
      </c>
      <c r="BI270" s="134">
        <f t="shared" si="58"/>
        <v>0</v>
      </c>
      <c r="BJ270" s="13" t="s">
        <v>76</v>
      </c>
      <c r="BK270" s="134">
        <f t="shared" si="59"/>
        <v>3570</v>
      </c>
      <c r="BL270" s="13" t="s">
        <v>366</v>
      </c>
      <c r="BM270" s="133" t="s">
        <v>5767</v>
      </c>
    </row>
    <row r="271" spans="2:65" s="1" customFormat="1" ht="33" customHeight="1">
      <c r="B271" s="122"/>
      <c r="C271" s="123" t="s">
        <v>691</v>
      </c>
      <c r="D271" s="123" t="s">
        <v>113</v>
      </c>
      <c r="E271" s="124" t="s">
        <v>5768</v>
      </c>
      <c r="F271" s="125" t="s">
        <v>5769</v>
      </c>
      <c r="G271" s="126" t="s">
        <v>146</v>
      </c>
      <c r="H271" s="127">
        <v>50</v>
      </c>
      <c r="I271" s="128">
        <v>613</v>
      </c>
      <c r="J271" s="128">
        <f t="shared" si="50"/>
        <v>30650</v>
      </c>
      <c r="K271" s="125" t="s">
        <v>5362</v>
      </c>
      <c r="L271" s="25"/>
      <c r="M271" s="129" t="s">
        <v>1</v>
      </c>
      <c r="N271" s="130" t="s">
        <v>34</v>
      </c>
      <c r="O271" s="131">
        <v>8.4000000000000005E-2</v>
      </c>
      <c r="P271" s="131">
        <f t="shared" si="51"/>
        <v>4.2</v>
      </c>
      <c r="Q271" s="131">
        <v>0</v>
      </c>
      <c r="R271" s="131">
        <f t="shared" si="52"/>
        <v>0</v>
      </c>
      <c r="S271" s="131">
        <v>0</v>
      </c>
      <c r="T271" s="132">
        <f t="shared" si="53"/>
        <v>0</v>
      </c>
      <c r="AR271" s="133" t="s">
        <v>366</v>
      </c>
      <c r="AT271" s="133" t="s">
        <v>113</v>
      </c>
      <c r="AU271" s="133" t="s">
        <v>76</v>
      </c>
      <c r="AY271" s="13" t="s">
        <v>112</v>
      </c>
      <c r="BE271" s="134">
        <f t="shared" si="54"/>
        <v>30650</v>
      </c>
      <c r="BF271" s="134">
        <f t="shared" si="55"/>
        <v>0</v>
      </c>
      <c r="BG271" s="134">
        <f t="shared" si="56"/>
        <v>0</v>
      </c>
      <c r="BH271" s="134">
        <f t="shared" si="57"/>
        <v>0</v>
      </c>
      <c r="BI271" s="134">
        <f t="shared" si="58"/>
        <v>0</v>
      </c>
      <c r="BJ271" s="13" t="s">
        <v>76</v>
      </c>
      <c r="BK271" s="134">
        <f t="shared" si="59"/>
        <v>30650</v>
      </c>
      <c r="BL271" s="13" t="s">
        <v>366</v>
      </c>
      <c r="BM271" s="133" t="s">
        <v>5770</v>
      </c>
    </row>
    <row r="272" spans="2:65" s="1" customFormat="1" ht="24.2" customHeight="1">
      <c r="B272" s="122"/>
      <c r="C272" s="123" t="s">
        <v>695</v>
      </c>
      <c r="D272" s="123" t="s">
        <v>113</v>
      </c>
      <c r="E272" s="124" t="s">
        <v>5771</v>
      </c>
      <c r="F272" s="125" t="s">
        <v>5772</v>
      </c>
      <c r="G272" s="126" t="s">
        <v>146</v>
      </c>
      <c r="H272" s="127">
        <v>50</v>
      </c>
      <c r="I272" s="128">
        <v>522</v>
      </c>
      <c r="J272" s="128">
        <f t="shared" ref="J272:J292" si="60">ROUND(I272*H272,2)</f>
        <v>26100</v>
      </c>
      <c r="K272" s="125" t="s">
        <v>5362</v>
      </c>
      <c r="L272" s="25"/>
      <c r="M272" s="129" t="s">
        <v>1</v>
      </c>
      <c r="N272" s="130" t="s">
        <v>34</v>
      </c>
      <c r="O272" s="131">
        <v>0.17399999999999999</v>
      </c>
      <c r="P272" s="131">
        <f t="shared" ref="P272:P292" si="61">O272*H272</f>
        <v>8.6999999999999993</v>
      </c>
      <c r="Q272" s="131">
        <v>0</v>
      </c>
      <c r="R272" s="131">
        <f t="shared" ref="R272:R292" si="62">Q272*H272</f>
        <v>0</v>
      </c>
      <c r="S272" s="131">
        <v>0</v>
      </c>
      <c r="T272" s="132">
        <f t="shared" ref="T272:T292" si="63">S272*H272</f>
        <v>0</v>
      </c>
      <c r="AR272" s="133" t="s">
        <v>366</v>
      </c>
      <c r="AT272" s="133" t="s">
        <v>113</v>
      </c>
      <c r="AU272" s="133" t="s">
        <v>76</v>
      </c>
      <c r="AY272" s="13" t="s">
        <v>112</v>
      </c>
      <c r="BE272" s="134">
        <f t="shared" ref="BE272:BE292" si="64">IF(N272="základní",J272,0)</f>
        <v>26100</v>
      </c>
      <c r="BF272" s="134">
        <f t="shared" ref="BF272:BF292" si="65">IF(N272="snížená",J272,0)</f>
        <v>0</v>
      </c>
      <c r="BG272" s="134">
        <f t="shared" ref="BG272:BG292" si="66">IF(N272="zákl. přenesená",J272,0)</f>
        <v>0</v>
      </c>
      <c r="BH272" s="134">
        <f t="shared" ref="BH272:BH292" si="67">IF(N272="sníž. přenesená",J272,0)</f>
        <v>0</v>
      </c>
      <c r="BI272" s="134">
        <f t="shared" ref="BI272:BI292" si="68">IF(N272="nulová",J272,0)</f>
        <v>0</v>
      </c>
      <c r="BJ272" s="13" t="s">
        <v>76</v>
      </c>
      <c r="BK272" s="134">
        <f t="shared" ref="BK272:BK292" si="69">ROUND(I272*H272,2)</f>
        <v>26100</v>
      </c>
      <c r="BL272" s="13" t="s">
        <v>366</v>
      </c>
      <c r="BM272" s="133" t="s">
        <v>5773</v>
      </c>
    </row>
    <row r="273" spans="2:65" s="1" customFormat="1" ht="24.2" customHeight="1">
      <c r="B273" s="122"/>
      <c r="C273" s="123" t="s">
        <v>699</v>
      </c>
      <c r="D273" s="123" t="s">
        <v>113</v>
      </c>
      <c r="E273" s="124" t="s">
        <v>5774</v>
      </c>
      <c r="F273" s="125" t="s">
        <v>5775</v>
      </c>
      <c r="G273" s="126" t="s">
        <v>146</v>
      </c>
      <c r="H273" s="127">
        <v>50</v>
      </c>
      <c r="I273" s="128">
        <v>717</v>
      </c>
      <c r="J273" s="128">
        <f t="shared" si="60"/>
        <v>35850</v>
      </c>
      <c r="K273" s="125" t="s">
        <v>5362</v>
      </c>
      <c r="L273" s="25"/>
      <c r="M273" s="129" t="s">
        <v>1</v>
      </c>
      <c r="N273" s="130" t="s">
        <v>34</v>
      </c>
      <c r="O273" s="131">
        <v>7.3999999999999996E-2</v>
      </c>
      <c r="P273" s="131">
        <f t="shared" si="61"/>
        <v>3.6999999999999997</v>
      </c>
      <c r="Q273" s="131">
        <v>0</v>
      </c>
      <c r="R273" s="131">
        <f t="shared" si="62"/>
        <v>0</v>
      </c>
      <c r="S273" s="131">
        <v>0</v>
      </c>
      <c r="T273" s="132">
        <f t="shared" si="63"/>
        <v>0</v>
      </c>
      <c r="AR273" s="133" t="s">
        <v>366</v>
      </c>
      <c r="AT273" s="133" t="s">
        <v>113</v>
      </c>
      <c r="AU273" s="133" t="s">
        <v>76</v>
      </c>
      <c r="AY273" s="13" t="s">
        <v>112</v>
      </c>
      <c r="BE273" s="134">
        <f t="shared" si="64"/>
        <v>35850</v>
      </c>
      <c r="BF273" s="134">
        <f t="shared" si="65"/>
        <v>0</v>
      </c>
      <c r="BG273" s="134">
        <f t="shared" si="66"/>
        <v>0</v>
      </c>
      <c r="BH273" s="134">
        <f t="shared" si="67"/>
        <v>0</v>
      </c>
      <c r="BI273" s="134">
        <f t="shared" si="68"/>
        <v>0</v>
      </c>
      <c r="BJ273" s="13" t="s">
        <v>76</v>
      </c>
      <c r="BK273" s="134">
        <f t="shared" si="69"/>
        <v>35850</v>
      </c>
      <c r="BL273" s="13" t="s">
        <v>366</v>
      </c>
      <c r="BM273" s="133" t="s">
        <v>5776</v>
      </c>
    </row>
    <row r="274" spans="2:65" s="1" customFormat="1" ht="24.2" customHeight="1">
      <c r="B274" s="122"/>
      <c r="C274" s="123" t="s">
        <v>703</v>
      </c>
      <c r="D274" s="123" t="s">
        <v>113</v>
      </c>
      <c r="E274" s="124" t="s">
        <v>5777</v>
      </c>
      <c r="F274" s="125" t="s">
        <v>5778</v>
      </c>
      <c r="G274" s="126" t="s">
        <v>146</v>
      </c>
      <c r="H274" s="127">
        <v>50</v>
      </c>
      <c r="I274" s="128">
        <v>673</v>
      </c>
      <c r="J274" s="128">
        <f t="shared" si="60"/>
        <v>33650</v>
      </c>
      <c r="K274" s="125" t="s">
        <v>5362</v>
      </c>
      <c r="L274" s="25"/>
      <c r="M274" s="129" t="s">
        <v>1</v>
      </c>
      <c r="N274" s="130" t="s">
        <v>34</v>
      </c>
      <c r="O274" s="131">
        <v>0.19900000000000001</v>
      </c>
      <c r="P274" s="131">
        <f t="shared" si="61"/>
        <v>9.9500000000000011</v>
      </c>
      <c r="Q274" s="131">
        <v>0</v>
      </c>
      <c r="R274" s="131">
        <f t="shared" si="62"/>
        <v>0</v>
      </c>
      <c r="S274" s="131">
        <v>0</v>
      </c>
      <c r="T274" s="132">
        <f t="shared" si="63"/>
        <v>0</v>
      </c>
      <c r="AR274" s="133" t="s">
        <v>366</v>
      </c>
      <c r="AT274" s="133" t="s">
        <v>113</v>
      </c>
      <c r="AU274" s="133" t="s">
        <v>76</v>
      </c>
      <c r="AY274" s="13" t="s">
        <v>112</v>
      </c>
      <c r="BE274" s="134">
        <f t="shared" si="64"/>
        <v>33650</v>
      </c>
      <c r="BF274" s="134">
        <f t="shared" si="65"/>
        <v>0</v>
      </c>
      <c r="BG274" s="134">
        <f t="shared" si="66"/>
        <v>0</v>
      </c>
      <c r="BH274" s="134">
        <f t="shared" si="67"/>
        <v>0</v>
      </c>
      <c r="BI274" s="134">
        <f t="shared" si="68"/>
        <v>0</v>
      </c>
      <c r="BJ274" s="13" t="s">
        <v>76</v>
      </c>
      <c r="BK274" s="134">
        <f t="shared" si="69"/>
        <v>33650</v>
      </c>
      <c r="BL274" s="13" t="s">
        <v>366</v>
      </c>
      <c r="BM274" s="133" t="s">
        <v>5779</v>
      </c>
    </row>
    <row r="275" spans="2:65" s="1" customFormat="1" ht="24.2" customHeight="1">
      <c r="B275" s="122"/>
      <c r="C275" s="123" t="s">
        <v>707</v>
      </c>
      <c r="D275" s="123" t="s">
        <v>113</v>
      </c>
      <c r="E275" s="124" t="s">
        <v>5780</v>
      </c>
      <c r="F275" s="125" t="s">
        <v>5781</v>
      </c>
      <c r="G275" s="126" t="s">
        <v>146</v>
      </c>
      <c r="H275" s="127">
        <v>2</v>
      </c>
      <c r="I275" s="128">
        <v>126</v>
      </c>
      <c r="J275" s="128">
        <f t="shared" si="60"/>
        <v>252</v>
      </c>
      <c r="K275" s="125" t="s">
        <v>5362</v>
      </c>
      <c r="L275" s="25"/>
      <c r="M275" s="129" t="s">
        <v>1</v>
      </c>
      <c r="N275" s="130" t="s">
        <v>34</v>
      </c>
      <c r="O275" s="131">
        <v>0.31</v>
      </c>
      <c r="P275" s="131">
        <f t="shared" si="61"/>
        <v>0.62</v>
      </c>
      <c r="Q275" s="131">
        <v>0</v>
      </c>
      <c r="R275" s="131">
        <f t="shared" si="62"/>
        <v>0</v>
      </c>
      <c r="S275" s="131">
        <v>0</v>
      </c>
      <c r="T275" s="132">
        <f t="shared" si="63"/>
        <v>0</v>
      </c>
      <c r="AR275" s="133" t="s">
        <v>366</v>
      </c>
      <c r="AT275" s="133" t="s">
        <v>113</v>
      </c>
      <c r="AU275" s="133" t="s">
        <v>76</v>
      </c>
      <c r="AY275" s="13" t="s">
        <v>112</v>
      </c>
      <c r="BE275" s="134">
        <f t="shared" si="64"/>
        <v>252</v>
      </c>
      <c r="BF275" s="134">
        <f t="shared" si="65"/>
        <v>0</v>
      </c>
      <c r="BG275" s="134">
        <f t="shared" si="66"/>
        <v>0</v>
      </c>
      <c r="BH275" s="134">
        <f t="shared" si="67"/>
        <v>0</v>
      </c>
      <c r="BI275" s="134">
        <f t="shared" si="68"/>
        <v>0</v>
      </c>
      <c r="BJ275" s="13" t="s">
        <v>76</v>
      </c>
      <c r="BK275" s="134">
        <f t="shared" si="69"/>
        <v>252</v>
      </c>
      <c r="BL275" s="13" t="s">
        <v>366</v>
      </c>
      <c r="BM275" s="133" t="s">
        <v>5782</v>
      </c>
    </row>
    <row r="276" spans="2:65" s="1" customFormat="1" ht="24.2" customHeight="1">
      <c r="B276" s="122"/>
      <c r="C276" s="123" t="s">
        <v>711</v>
      </c>
      <c r="D276" s="123" t="s">
        <v>113</v>
      </c>
      <c r="E276" s="124" t="s">
        <v>5783</v>
      </c>
      <c r="F276" s="125" t="s">
        <v>5784</v>
      </c>
      <c r="G276" s="126" t="s">
        <v>146</v>
      </c>
      <c r="H276" s="127">
        <v>2</v>
      </c>
      <c r="I276" s="128">
        <v>370</v>
      </c>
      <c r="J276" s="128">
        <f t="shared" si="60"/>
        <v>740</v>
      </c>
      <c r="K276" s="125" t="s">
        <v>5362</v>
      </c>
      <c r="L276" s="25"/>
      <c r="M276" s="129" t="s">
        <v>1</v>
      </c>
      <c r="N276" s="130" t="s">
        <v>34</v>
      </c>
      <c r="O276" s="131">
        <v>6.0999999999999999E-2</v>
      </c>
      <c r="P276" s="131">
        <f t="shared" si="61"/>
        <v>0.122</v>
      </c>
      <c r="Q276" s="131">
        <v>0.15192</v>
      </c>
      <c r="R276" s="131">
        <f t="shared" si="62"/>
        <v>0.30384</v>
      </c>
      <c r="S276" s="131">
        <v>0</v>
      </c>
      <c r="T276" s="132">
        <f t="shared" si="63"/>
        <v>0</v>
      </c>
      <c r="AR276" s="133" t="s">
        <v>366</v>
      </c>
      <c r="AT276" s="133" t="s">
        <v>113</v>
      </c>
      <c r="AU276" s="133" t="s">
        <v>76</v>
      </c>
      <c r="AY276" s="13" t="s">
        <v>112</v>
      </c>
      <c r="BE276" s="134">
        <f t="shared" si="64"/>
        <v>740</v>
      </c>
      <c r="BF276" s="134">
        <f t="shared" si="65"/>
        <v>0</v>
      </c>
      <c r="BG276" s="134">
        <f t="shared" si="66"/>
        <v>0</v>
      </c>
      <c r="BH276" s="134">
        <f t="shared" si="67"/>
        <v>0</v>
      </c>
      <c r="BI276" s="134">
        <f t="shared" si="68"/>
        <v>0</v>
      </c>
      <c r="BJ276" s="13" t="s">
        <v>76</v>
      </c>
      <c r="BK276" s="134">
        <f t="shared" si="69"/>
        <v>740</v>
      </c>
      <c r="BL276" s="13" t="s">
        <v>366</v>
      </c>
      <c r="BM276" s="133" t="s">
        <v>5785</v>
      </c>
    </row>
    <row r="277" spans="2:65" s="1" customFormat="1" ht="37.9" customHeight="1">
      <c r="B277" s="122"/>
      <c r="C277" s="123" t="s">
        <v>715</v>
      </c>
      <c r="D277" s="123" t="s">
        <v>113</v>
      </c>
      <c r="E277" s="124" t="s">
        <v>5786</v>
      </c>
      <c r="F277" s="125" t="s">
        <v>5787</v>
      </c>
      <c r="G277" s="126" t="s">
        <v>146</v>
      </c>
      <c r="H277" s="127">
        <v>2</v>
      </c>
      <c r="I277" s="128">
        <v>697</v>
      </c>
      <c r="J277" s="128">
        <f t="shared" si="60"/>
        <v>1394</v>
      </c>
      <c r="K277" s="125" t="s">
        <v>5362</v>
      </c>
      <c r="L277" s="25"/>
      <c r="M277" s="129" t="s">
        <v>1</v>
      </c>
      <c r="N277" s="130" t="s">
        <v>34</v>
      </c>
      <c r="O277" s="131">
        <v>1.29</v>
      </c>
      <c r="P277" s="131">
        <f t="shared" si="61"/>
        <v>2.58</v>
      </c>
      <c r="Q277" s="131">
        <v>0.20207</v>
      </c>
      <c r="R277" s="131">
        <f t="shared" si="62"/>
        <v>0.40414</v>
      </c>
      <c r="S277" s="131">
        <v>0</v>
      </c>
      <c r="T277" s="132">
        <f t="shared" si="63"/>
        <v>0</v>
      </c>
      <c r="AR277" s="133" t="s">
        <v>366</v>
      </c>
      <c r="AT277" s="133" t="s">
        <v>113</v>
      </c>
      <c r="AU277" s="133" t="s">
        <v>76</v>
      </c>
      <c r="AY277" s="13" t="s">
        <v>112</v>
      </c>
      <c r="BE277" s="134">
        <f t="shared" si="64"/>
        <v>1394</v>
      </c>
      <c r="BF277" s="134">
        <f t="shared" si="65"/>
        <v>0</v>
      </c>
      <c r="BG277" s="134">
        <f t="shared" si="66"/>
        <v>0</v>
      </c>
      <c r="BH277" s="134">
        <f t="shared" si="67"/>
        <v>0</v>
      </c>
      <c r="BI277" s="134">
        <f t="shared" si="68"/>
        <v>0</v>
      </c>
      <c r="BJ277" s="13" t="s">
        <v>76</v>
      </c>
      <c r="BK277" s="134">
        <f t="shared" si="69"/>
        <v>1394</v>
      </c>
      <c r="BL277" s="13" t="s">
        <v>366</v>
      </c>
      <c r="BM277" s="133" t="s">
        <v>5788</v>
      </c>
    </row>
    <row r="278" spans="2:65" s="1" customFormat="1" ht="33" customHeight="1">
      <c r="B278" s="122"/>
      <c r="C278" s="123" t="s">
        <v>719</v>
      </c>
      <c r="D278" s="123" t="s">
        <v>113</v>
      </c>
      <c r="E278" s="124" t="s">
        <v>5789</v>
      </c>
      <c r="F278" s="125" t="s">
        <v>5790</v>
      </c>
      <c r="G278" s="126" t="s">
        <v>146</v>
      </c>
      <c r="H278" s="127">
        <v>2</v>
      </c>
      <c r="I278" s="128">
        <v>783</v>
      </c>
      <c r="J278" s="128">
        <f t="shared" si="60"/>
        <v>1566</v>
      </c>
      <c r="K278" s="125" t="s">
        <v>5362</v>
      </c>
      <c r="L278" s="25"/>
      <c r="M278" s="129" t="s">
        <v>1</v>
      </c>
      <c r="N278" s="130" t="s">
        <v>34</v>
      </c>
      <c r="O278" s="131">
        <v>1.3360000000000001</v>
      </c>
      <c r="P278" s="131">
        <f t="shared" si="61"/>
        <v>2.6720000000000002</v>
      </c>
      <c r="Q278" s="131">
        <v>0.16700000000000001</v>
      </c>
      <c r="R278" s="131">
        <f t="shared" si="62"/>
        <v>0.33400000000000002</v>
      </c>
      <c r="S278" s="131">
        <v>0</v>
      </c>
      <c r="T278" s="132">
        <f t="shared" si="63"/>
        <v>0</v>
      </c>
      <c r="AR278" s="133" t="s">
        <v>366</v>
      </c>
      <c r="AT278" s="133" t="s">
        <v>113</v>
      </c>
      <c r="AU278" s="133" t="s">
        <v>76</v>
      </c>
      <c r="AY278" s="13" t="s">
        <v>112</v>
      </c>
      <c r="BE278" s="134">
        <f t="shared" si="64"/>
        <v>1566</v>
      </c>
      <c r="BF278" s="134">
        <f t="shared" si="65"/>
        <v>0</v>
      </c>
      <c r="BG278" s="134">
        <f t="shared" si="66"/>
        <v>0</v>
      </c>
      <c r="BH278" s="134">
        <f t="shared" si="67"/>
        <v>0</v>
      </c>
      <c r="BI278" s="134">
        <f t="shared" si="68"/>
        <v>0</v>
      </c>
      <c r="BJ278" s="13" t="s">
        <v>76</v>
      </c>
      <c r="BK278" s="134">
        <f t="shared" si="69"/>
        <v>1566</v>
      </c>
      <c r="BL278" s="13" t="s">
        <v>366</v>
      </c>
      <c r="BM278" s="133" t="s">
        <v>5791</v>
      </c>
    </row>
    <row r="279" spans="2:65" s="1" customFormat="1" ht="37.9" customHeight="1">
      <c r="B279" s="122"/>
      <c r="C279" s="123" t="s">
        <v>723</v>
      </c>
      <c r="D279" s="123" t="s">
        <v>113</v>
      </c>
      <c r="E279" s="124" t="s">
        <v>5792</v>
      </c>
      <c r="F279" s="125" t="s">
        <v>5793</v>
      </c>
      <c r="G279" s="126" t="s">
        <v>146</v>
      </c>
      <c r="H279" s="127">
        <v>2</v>
      </c>
      <c r="I279" s="128">
        <v>390</v>
      </c>
      <c r="J279" s="128">
        <f t="shared" si="60"/>
        <v>780</v>
      </c>
      <c r="K279" s="125" t="s">
        <v>5362</v>
      </c>
      <c r="L279" s="25"/>
      <c r="M279" s="129" t="s">
        <v>1</v>
      </c>
      <c r="N279" s="130" t="s">
        <v>34</v>
      </c>
      <c r="O279" s="131">
        <v>0.6</v>
      </c>
      <c r="P279" s="131">
        <f t="shared" si="61"/>
        <v>1.2</v>
      </c>
      <c r="Q279" s="131">
        <v>8.4250000000000005E-2</v>
      </c>
      <c r="R279" s="131">
        <f t="shared" si="62"/>
        <v>0.16850000000000001</v>
      </c>
      <c r="S279" s="131">
        <v>0</v>
      </c>
      <c r="T279" s="132">
        <f t="shared" si="63"/>
        <v>0</v>
      </c>
      <c r="AR279" s="133" t="s">
        <v>366</v>
      </c>
      <c r="AT279" s="133" t="s">
        <v>113</v>
      </c>
      <c r="AU279" s="133" t="s">
        <v>76</v>
      </c>
      <c r="AY279" s="13" t="s">
        <v>112</v>
      </c>
      <c r="BE279" s="134">
        <f t="shared" si="64"/>
        <v>780</v>
      </c>
      <c r="BF279" s="134">
        <f t="shared" si="65"/>
        <v>0</v>
      </c>
      <c r="BG279" s="134">
        <f t="shared" si="66"/>
        <v>0</v>
      </c>
      <c r="BH279" s="134">
        <f t="shared" si="67"/>
        <v>0</v>
      </c>
      <c r="BI279" s="134">
        <f t="shared" si="68"/>
        <v>0</v>
      </c>
      <c r="BJ279" s="13" t="s">
        <v>76</v>
      </c>
      <c r="BK279" s="134">
        <f t="shared" si="69"/>
        <v>780</v>
      </c>
      <c r="BL279" s="13" t="s">
        <v>366</v>
      </c>
      <c r="BM279" s="133" t="s">
        <v>5794</v>
      </c>
    </row>
    <row r="280" spans="2:65" s="1" customFormat="1" ht="24.2" customHeight="1">
      <c r="B280" s="122"/>
      <c r="C280" s="123" t="s">
        <v>727</v>
      </c>
      <c r="D280" s="123" t="s">
        <v>113</v>
      </c>
      <c r="E280" s="124" t="s">
        <v>5795</v>
      </c>
      <c r="F280" s="125" t="s">
        <v>5796</v>
      </c>
      <c r="G280" s="126" t="s">
        <v>133</v>
      </c>
      <c r="H280" s="127">
        <v>10</v>
      </c>
      <c r="I280" s="128">
        <v>684</v>
      </c>
      <c r="J280" s="128">
        <f t="shared" si="60"/>
        <v>6840</v>
      </c>
      <c r="K280" s="125" t="s">
        <v>5362</v>
      </c>
      <c r="L280" s="25"/>
      <c r="M280" s="129" t="s">
        <v>1</v>
      </c>
      <c r="N280" s="130" t="s">
        <v>34</v>
      </c>
      <c r="O280" s="131">
        <v>1.6839999999999999</v>
      </c>
      <c r="P280" s="131">
        <f t="shared" si="61"/>
        <v>16.84</v>
      </c>
      <c r="Q280" s="131">
        <v>0</v>
      </c>
      <c r="R280" s="131">
        <f t="shared" si="62"/>
        <v>0</v>
      </c>
      <c r="S280" s="131">
        <v>0.26200000000000001</v>
      </c>
      <c r="T280" s="132">
        <f t="shared" si="63"/>
        <v>2.62</v>
      </c>
      <c r="AR280" s="133" t="s">
        <v>366</v>
      </c>
      <c r="AT280" s="133" t="s">
        <v>113</v>
      </c>
      <c r="AU280" s="133" t="s">
        <v>76</v>
      </c>
      <c r="AY280" s="13" t="s">
        <v>112</v>
      </c>
      <c r="BE280" s="134">
        <f t="shared" si="64"/>
        <v>6840</v>
      </c>
      <c r="BF280" s="134">
        <f t="shared" si="65"/>
        <v>0</v>
      </c>
      <c r="BG280" s="134">
        <f t="shared" si="66"/>
        <v>0</v>
      </c>
      <c r="BH280" s="134">
        <f t="shared" si="67"/>
        <v>0</v>
      </c>
      <c r="BI280" s="134">
        <f t="shared" si="68"/>
        <v>0</v>
      </c>
      <c r="BJ280" s="13" t="s">
        <v>76</v>
      </c>
      <c r="BK280" s="134">
        <f t="shared" si="69"/>
        <v>6840</v>
      </c>
      <c r="BL280" s="13" t="s">
        <v>366</v>
      </c>
      <c r="BM280" s="133" t="s">
        <v>5797</v>
      </c>
    </row>
    <row r="281" spans="2:65" s="1" customFormat="1" ht="33" customHeight="1">
      <c r="B281" s="122"/>
      <c r="C281" s="123" t="s">
        <v>731</v>
      </c>
      <c r="D281" s="123" t="s">
        <v>113</v>
      </c>
      <c r="E281" s="124" t="s">
        <v>5798</v>
      </c>
      <c r="F281" s="125" t="s">
        <v>5799</v>
      </c>
      <c r="G281" s="126" t="s">
        <v>133</v>
      </c>
      <c r="H281" s="127">
        <v>10</v>
      </c>
      <c r="I281" s="128">
        <v>111</v>
      </c>
      <c r="J281" s="128">
        <f t="shared" si="60"/>
        <v>1110</v>
      </c>
      <c r="K281" s="125" t="s">
        <v>5362</v>
      </c>
      <c r="L281" s="25"/>
      <c r="M281" s="129" t="s">
        <v>1</v>
      </c>
      <c r="N281" s="130" t="s">
        <v>34</v>
      </c>
      <c r="O281" s="131">
        <v>0.27300000000000002</v>
      </c>
      <c r="P281" s="131">
        <f t="shared" si="61"/>
        <v>2.7300000000000004</v>
      </c>
      <c r="Q281" s="131">
        <v>0</v>
      </c>
      <c r="R281" s="131">
        <f t="shared" si="62"/>
        <v>0</v>
      </c>
      <c r="S281" s="131">
        <v>8.0000000000000002E-3</v>
      </c>
      <c r="T281" s="132">
        <f t="shared" si="63"/>
        <v>0.08</v>
      </c>
      <c r="AR281" s="133" t="s">
        <v>366</v>
      </c>
      <c r="AT281" s="133" t="s">
        <v>113</v>
      </c>
      <c r="AU281" s="133" t="s">
        <v>76</v>
      </c>
      <c r="AY281" s="13" t="s">
        <v>112</v>
      </c>
      <c r="BE281" s="134">
        <f t="shared" si="64"/>
        <v>1110</v>
      </c>
      <c r="BF281" s="134">
        <f t="shared" si="65"/>
        <v>0</v>
      </c>
      <c r="BG281" s="134">
        <f t="shared" si="66"/>
        <v>0</v>
      </c>
      <c r="BH281" s="134">
        <f t="shared" si="67"/>
        <v>0</v>
      </c>
      <c r="BI281" s="134">
        <f t="shared" si="68"/>
        <v>0</v>
      </c>
      <c r="BJ281" s="13" t="s">
        <v>76</v>
      </c>
      <c r="BK281" s="134">
        <f t="shared" si="69"/>
        <v>1110</v>
      </c>
      <c r="BL281" s="13" t="s">
        <v>366</v>
      </c>
      <c r="BM281" s="133" t="s">
        <v>5800</v>
      </c>
    </row>
    <row r="282" spans="2:65" s="1" customFormat="1" ht="33" customHeight="1">
      <c r="B282" s="122"/>
      <c r="C282" s="123" t="s">
        <v>735</v>
      </c>
      <c r="D282" s="123" t="s">
        <v>113</v>
      </c>
      <c r="E282" s="124" t="s">
        <v>5801</v>
      </c>
      <c r="F282" s="125" t="s">
        <v>5802</v>
      </c>
      <c r="G282" s="126" t="s">
        <v>133</v>
      </c>
      <c r="H282" s="127">
        <v>10</v>
      </c>
      <c r="I282" s="128">
        <v>249</v>
      </c>
      <c r="J282" s="128">
        <f t="shared" si="60"/>
        <v>2490</v>
      </c>
      <c r="K282" s="125" t="s">
        <v>5362</v>
      </c>
      <c r="L282" s="25"/>
      <c r="M282" s="129" t="s">
        <v>1</v>
      </c>
      <c r="N282" s="130" t="s">
        <v>34</v>
      </c>
      <c r="O282" s="131">
        <v>0.61399999999999999</v>
      </c>
      <c r="P282" s="131">
        <f t="shared" si="61"/>
        <v>6.14</v>
      </c>
      <c r="Q282" s="131">
        <v>0</v>
      </c>
      <c r="R282" s="131">
        <f t="shared" si="62"/>
        <v>0</v>
      </c>
      <c r="S282" s="131">
        <v>1.2E-2</v>
      </c>
      <c r="T282" s="132">
        <f t="shared" si="63"/>
        <v>0.12</v>
      </c>
      <c r="AR282" s="133" t="s">
        <v>366</v>
      </c>
      <c r="AT282" s="133" t="s">
        <v>113</v>
      </c>
      <c r="AU282" s="133" t="s">
        <v>76</v>
      </c>
      <c r="AY282" s="13" t="s">
        <v>112</v>
      </c>
      <c r="BE282" s="134">
        <f t="shared" si="64"/>
        <v>2490</v>
      </c>
      <c r="BF282" s="134">
        <f t="shared" si="65"/>
        <v>0</v>
      </c>
      <c r="BG282" s="134">
        <f t="shared" si="66"/>
        <v>0</v>
      </c>
      <c r="BH282" s="134">
        <f t="shared" si="67"/>
        <v>0</v>
      </c>
      <c r="BI282" s="134">
        <f t="shared" si="68"/>
        <v>0</v>
      </c>
      <c r="BJ282" s="13" t="s">
        <v>76</v>
      </c>
      <c r="BK282" s="134">
        <f t="shared" si="69"/>
        <v>2490</v>
      </c>
      <c r="BL282" s="13" t="s">
        <v>366</v>
      </c>
      <c r="BM282" s="133" t="s">
        <v>5803</v>
      </c>
    </row>
    <row r="283" spans="2:65" s="1" customFormat="1" ht="33" customHeight="1">
      <c r="B283" s="122"/>
      <c r="C283" s="123" t="s">
        <v>739</v>
      </c>
      <c r="D283" s="123" t="s">
        <v>113</v>
      </c>
      <c r="E283" s="124" t="s">
        <v>5804</v>
      </c>
      <c r="F283" s="125" t="s">
        <v>5805</v>
      </c>
      <c r="G283" s="126" t="s">
        <v>133</v>
      </c>
      <c r="H283" s="127">
        <v>10</v>
      </c>
      <c r="I283" s="128">
        <v>341</v>
      </c>
      <c r="J283" s="128">
        <f t="shared" si="60"/>
        <v>3410</v>
      </c>
      <c r="K283" s="125" t="s">
        <v>5362</v>
      </c>
      <c r="L283" s="25"/>
      <c r="M283" s="129" t="s">
        <v>1</v>
      </c>
      <c r="N283" s="130" t="s">
        <v>34</v>
      </c>
      <c r="O283" s="131">
        <v>0.84</v>
      </c>
      <c r="P283" s="131">
        <f t="shared" si="61"/>
        <v>8.4</v>
      </c>
      <c r="Q283" s="131">
        <v>0</v>
      </c>
      <c r="R283" s="131">
        <f t="shared" si="62"/>
        <v>0</v>
      </c>
      <c r="S283" s="131">
        <v>1.6E-2</v>
      </c>
      <c r="T283" s="132">
        <f t="shared" si="63"/>
        <v>0.16</v>
      </c>
      <c r="AR283" s="133" t="s">
        <v>366</v>
      </c>
      <c r="AT283" s="133" t="s">
        <v>113</v>
      </c>
      <c r="AU283" s="133" t="s">
        <v>76</v>
      </c>
      <c r="AY283" s="13" t="s">
        <v>112</v>
      </c>
      <c r="BE283" s="134">
        <f t="shared" si="64"/>
        <v>3410</v>
      </c>
      <c r="BF283" s="134">
        <f t="shared" si="65"/>
        <v>0</v>
      </c>
      <c r="BG283" s="134">
        <f t="shared" si="66"/>
        <v>0</v>
      </c>
      <c r="BH283" s="134">
        <f t="shared" si="67"/>
        <v>0</v>
      </c>
      <c r="BI283" s="134">
        <f t="shared" si="68"/>
        <v>0</v>
      </c>
      <c r="BJ283" s="13" t="s">
        <v>76</v>
      </c>
      <c r="BK283" s="134">
        <f t="shared" si="69"/>
        <v>3410</v>
      </c>
      <c r="BL283" s="13" t="s">
        <v>366</v>
      </c>
      <c r="BM283" s="133" t="s">
        <v>5806</v>
      </c>
    </row>
    <row r="284" spans="2:65" s="1" customFormat="1" ht="33" customHeight="1">
      <c r="B284" s="122"/>
      <c r="C284" s="123" t="s">
        <v>743</v>
      </c>
      <c r="D284" s="123" t="s">
        <v>113</v>
      </c>
      <c r="E284" s="124" t="s">
        <v>5807</v>
      </c>
      <c r="F284" s="125" t="s">
        <v>5808</v>
      </c>
      <c r="G284" s="126" t="s">
        <v>133</v>
      </c>
      <c r="H284" s="127">
        <v>10</v>
      </c>
      <c r="I284" s="128">
        <v>981</v>
      </c>
      <c r="J284" s="128">
        <f t="shared" si="60"/>
        <v>9810</v>
      </c>
      <c r="K284" s="125" t="s">
        <v>5362</v>
      </c>
      <c r="L284" s="25"/>
      <c r="M284" s="129" t="s">
        <v>1</v>
      </c>
      <c r="N284" s="130" t="s">
        <v>34</v>
      </c>
      <c r="O284" s="131">
        <v>2.4159999999999999</v>
      </c>
      <c r="P284" s="131">
        <f t="shared" si="61"/>
        <v>24.16</v>
      </c>
      <c r="Q284" s="131">
        <v>0</v>
      </c>
      <c r="R284" s="131">
        <f t="shared" si="62"/>
        <v>0</v>
      </c>
      <c r="S284" s="131">
        <v>0.34399999999999997</v>
      </c>
      <c r="T284" s="132">
        <f t="shared" si="63"/>
        <v>3.4399999999999995</v>
      </c>
      <c r="AR284" s="133" t="s">
        <v>366</v>
      </c>
      <c r="AT284" s="133" t="s">
        <v>113</v>
      </c>
      <c r="AU284" s="133" t="s">
        <v>76</v>
      </c>
      <c r="AY284" s="13" t="s">
        <v>112</v>
      </c>
      <c r="BE284" s="134">
        <f t="shared" si="64"/>
        <v>9810</v>
      </c>
      <c r="BF284" s="134">
        <f t="shared" si="65"/>
        <v>0</v>
      </c>
      <c r="BG284" s="134">
        <f t="shared" si="66"/>
        <v>0</v>
      </c>
      <c r="BH284" s="134">
        <f t="shared" si="67"/>
        <v>0</v>
      </c>
      <c r="BI284" s="134">
        <f t="shared" si="68"/>
        <v>0</v>
      </c>
      <c r="BJ284" s="13" t="s">
        <v>76</v>
      </c>
      <c r="BK284" s="134">
        <f t="shared" si="69"/>
        <v>9810</v>
      </c>
      <c r="BL284" s="13" t="s">
        <v>366</v>
      </c>
      <c r="BM284" s="133" t="s">
        <v>5809</v>
      </c>
    </row>
    <row r="285" spans="2:65" s="1" customFormat="1" ht="33" customHeight="1">
      <c r="B285" s="122"/>
      <c r="C285" s="123" t="s">
        <v>747</v>
      </c>
      <c r="D285" s="123" t="s">
        <v>113</v>
      </c>
      <c r="E285" s="124" t="s">
        <v>5810</v>
      </c>
      <c r="F285" s="125" t="s">
        <v>5811</v>
      </c>
      <c r="G285" s="126" t="s">
        <v>133</v>
      </c>
      <c r="H285" s="127">
        <v>10</v>
      </c>
      <c r="I285" s="128">
        <v>423</v>
      </c>
      <c r="J285" s="128">
        <f t="shared" si="60"/>
        <v>4230</v>
      </c>
      <c r="K285" s="125" t="s">
        <v>5362</v>
      </c>
      <c r="L285" s="25"/>
      <c r="M285" s="129" t="s">
        <v>1</v>
      </c>
      <c r="N285" s="130" t="s">
        <v>34</v>
      </c>
      <c r="O285" s="131">
        <v>1.042</v>
      </c>
      <c r="P285" s="131">
        <f t="shared" si="61"/>
        <v>10.42</v>
      </c>
      <c r="Q285" s="131">
        <v>0</v>
      </c>
      <c r="R285" s="131">
        <f t="shared" si="62"/>
        <v>0</v>
      </c>
      <c r="S285" s="131">
        <v>1.4999999999999999E-2</v>
      </c>
      <c r="T285" s="132">
        <f t="shared" si="63"/>
        <v>0.15</v>
      </c>
      <c r="AR285" s="133" t="s">
        <v>366</v>
      </c>
      <c r="AT285" s="133" t="s">
        <v>113</v>
      </c>
      <c r="AU285" s="133" t="s">
        <v>76</v>
      </c>
      <c r="AY285" s="13" t="s">
        <v>112</v>
      </c>
      <c r="BE285" s="134">
        <f t="shared" si="64"/>
        <v>4230</v>
      </c>
      <c r="BF285" s="134">
        <f t="shared" si="65"/>
        <v>0</v>
      </c>
      <c r="BG285" s="134">
        <f t="shared" si="66"/>
        <v>0</v>
      </c>
      <c r="BH285" s="134">
        <f t="shared" si="67"/>
        <v>0</v>
      </c>
      <c r="BI285" s="134">
        <f t="shared" si="68"/>
        <v>0</v>
      </c>
      <c r="BJ285" s="13" t="s">
        <v>76</v>
      </c>
      <c r="BK285" s="134">
        <f t="shared" si="69"/>
        <v>4230</v>
      </c>
      <c r="BL285" s="13" t="s">
        <v>366</v>
      </c>
      <c r="BM285" s="133" t="s">
        <v>5812</v>
      </c>
    </row>
    <row r="286" spans="2:65" s="1" customFormat="1" ht="33" customHeight="1">
      <c r="B286" s="122"/>
      <c r="C286" s="123" t="s">
        <v>751</v>
      </c>
      <c r="D286" s="123" t="s">
        <v>113</v>
      </c>
      <c r="E286" s="124" t="s">
        <v>5813</v>
      </c>
      <c r="F286" s="125" t="s">
        <v>5814</v>
      </c>
      <c r="G286" s="126" t="s">
        <v>116</v>
      </c>
      <c r="H286" s="127">
        <v>10</v>
      </c>
      <c r="I286" s="128">
        <v>353</v>
      </c>
      <c r="J286" s="128">
        <f t="shared" si="60"/>
        <v>3530</v>
      </c>
      <c r="K286" s="125" t="s">
        <v>5362</v>
      </c>
      <c r="L286" s="25"/>
      <c r="M286" s="129" t="s">
        <v>1</v>
      </c>
      <c r="N286" s="130" t="s">
        <v>34</v>
      </c>
      <c r="O286" s="131">
        <v>0.87</v>
      </c>
      <c r="P286" s="131">
        <f t="shared" si="61"/>
        <v>8.6999999999999993</v>
      </c>
      <c r="Q286" s="131">
        <v>0</v>
      </c>
      <c r="R286" s="131">
        <f t="shared" si="62"/>
        <v>0</v>
      </c>
      <c r="S286" s="131">
        <v>1.0999999999999999E-2</v>
      </c>
      <c r="T286" s="132">
        <f t="shared" si="63"/>
        <v>0.10999999999999999</v>
      </c>
      <c r="AR286" s="133" t="s">
        <v>366</v>
      </c>
      <c r="AT286" s="133" t="s">
        <v>113</v>
      </c>
      <c r="AU286" s="133" t="s">
        <v>76</v>
      </c>
      <c r="AY286" s="13" t="s">
        <v>112</v>
      </c>
      <c r="BE286" s="134">
        <f t="shared" si="64"/>
        <v>3530</v>
      </c>
      <c r="BF286" s="134">
        <f t="shared" si="65"/>
        <v>0</v>
      </c>
      <c r="BG286" s="134">
        <f t="shared" si="66"/>
        <v>0</v>
      </c>
      <c r="BH286" s="134">
        <f t="shared" si="67"/>
        <v>0</v>
      </c>
      <c r="BI286" s="134">
        <f t="shared" si="68"/>
        <v>0</v>
      </c>
      <c r="BJ286" s="13" t="s">
        <v>76</v>
      </c>
      <c r="BK286" s="134">
        <f t="shared" si="69"/>
        <v>3530</v>
      </c>
      <c r="BL286" s="13" t="s">
        <v>366</v>
      </c>
      <c r="BM286" s="133" t="s">
        <v>5815</v>
      </c>
    </row>
    <row r="287" spans="2:65" s="1" customFormat="1" ht="33" customHeight="1">
      <c r="B287" s="122"/>
      <c r="C287" s="123" t="s">
        <v>755</v>
      </c>
      <c r="D287" s="123" t="s">
        <v>113</v>
      </c>
      <c r="E287" s="124" t="s">
        <v>5816</v>
      </c>
      <c r="F287" s="125" t="s">
        <v>5817</v>
      </c>
      <c r="G287" s="126" t="s">
        <v>116</v>
      </c>
      <c r="H287" s="127">
        <v>10</v>
      </c>
      <c r="I287" s="128">
        <v>125</v>
      </c>
      <c r="J287" s="128">
        <f t="shared" si="60"/>
        <v>1250</v>
      </c>
      <c r="K287" s="125" t="s">
        <v>5362</v>
      </c>
      <c r="L287" s="25"/>
      <c r="M287" s="129" t="s">
        <v>1</v>
      </c>
      <c r="N287" s="130" t="s">
        <v>34</v>
      </c>
      <c r="O287" s="131">
        <v>0.308</v>
      </c>
      <c r="P287" s="131">
        <f t="shared" si="61"/>
        <v>3.08</v>
      </c>
      <c r="Q287" s="131">
        <v>0</v>
      </c>
      <c r="R287" s="131">
        <f t="shared" si="62"/>
        <v>0</v>
      </c>
      <c r="S287" s="131">
        <v>8.9999999999999993E-3</v>
      </c>
      <c r="T287" s="132">
        <f t="shared" si="63"/>
        <v>0.09</v>
      </c>
      <c r="AR287" s="133" t="s">
        <v>366</v>
      </c>
      <c r="AT287" s="133" t="s">
        <v>113</v>
      </c>
      <c r="AU287" s="133" t="s">
        <v>76</v>
      </c>
      <c r="AY287" s="13" t="s">
        <v>112</v>
      </c>
      <c r="BE287" s="134">
        <f t="shared" si="64"/>
        <v>1250</v>
      </c>
      <c r="BF287" s="134">
        <f t="shared" si="65"/>
        <v>0</v>
      </c>
      <c r="BG287" s="134">
        <f t="shared" si="66"/>
        <v>0</v>
      </c>
      <c r="BH287" s="134">
        <f t="shared" si="67"/>
        <v>0</v>
      </c>
      <c r="BI287" s="134">
        <f t="shared" si="68"/>
        <v>0</v>
      </c>
      <c r="BJ287" s="13" t="s">
        <v>76</v>
      </c>
      <c r="BK287" s="134">
        <f t="shared" si="69"/>
        <v>1250</v>
      </c>
      <c r="BL287" s="13" t="s">
        <v>366</v>
      </c>
      <c r="BM287" s="133" t="s">
        <v>5818</v>
      </c>
    </row>
    <row r="288" spans="2:65" s="1" customFormat="1" ht="24.2" customHeight="1">
      <c r="B288" s="122"/>
      <c r="C288" s="123" t="s">
        <v>759</v>
      </c>
      <c r="D288" s="123" t="s">
        <v>113</v>
      </c>
      <c r="E288" s="124" t="s">
        <v>5819</v>
      </c>
      <c r="F288" s="125" t="s">
        <v>5820</v>
      </c>
      <c r="G288" s="126" t="s">
        <v>116</v>
      </c>
      <c r="H288" s="127">
        <v>10</v>
      </c>
      <c r="I288" s="128">
        <v>97.5</v>
      </c>
      <c r="J288" s="128">
        <f t="shared" si="60"/>
        <v>975</v>
      </c>
      <c r="K288" s="125" t="s">
        <v>5362</v>
      </c>
      <c r="L288" s="25"/>
      <c r="M288" s="129" t="s">
        <v>1</v>
      </c>
      <c r="N288" s="130" t="s">
        <v>34</v>
      </c>
      <c r="O288" s="131">
        <v>0.19600000000000001</v>
      </c>
      <c r="P288" s="131">
        <f t="shared" si="61"/>
        <v>1.96</v>
      </c>
      <c r="Q288" s="131">
        <v>8.3000000000000001E-4</v>
      </c>
      <c r="R288" s="131">
        <f t="shared" si="62"/>
        <v>8.3000000000000001E-3</v>
      </c>
      <c r="S288" s="131">
        <v>0</v>
      </c>
      <c r="T288" s="132">
        <f t="shared" si="63"/>
        <v>0</v>
      </c>
      <c r="AR288" s="133" t="s">
        <v>366</v>
      </c>
      <c r="AT288" s="133" t="s">
        <v>113</v>
      </c>
      <c r="AU288" s="133" t="s">
        <v>76</v>
      </c>
      <c r="AY288" s="13" t="s">
        <v>112</v>
      </c>
      <c r="BE288" s="134">
        <f t="shared" si="64"/>
        <v>975</v>
      </c>
      <c r="BF288" s="134">
        <f t="shared" si="65"/>
        <v>0</v>
      </c>
      <c r="BG288" s="134">
        <f t="shared" si="66"/>
        <v>0</v>
      </c>
      <c r="BH288" s="134">
        <f t="shared" si="67"/>
        <v>0</v>
      </c>
      <c r="BI288" s="134">
        <f t="shared" si="68"/>
        <v>0</v>
      </c>
      <c r="BJ288" s="13" t="s">
        <v>76</v>
      </c>
      <c r="BK288" s="134">
        <f t="shared" si="69"/>
        <v>975</v>
      </c>
      <c r="BL288" s="13" t="s">
        <v>366</v>
      </c>
      <c r="BM288" s="133" t="s">
        <v>5821</v>
      </c>
    </row>
    <row r="289" spans="2:65" s="1" customFormat="1" ht="16.5" customHeight="1">
      <c r="B289" s="122"/>
      <c r="C289" s="138" t="s">
        <v>763</v>
      </c>
      <c r="D289" s="138" t="s">
        <v>2422</v>
      </c>
      <c r="E289" s="139" t="s">
        <v>5822</v>
      </c>
      <c r="F289" s="140" t="s">
        <v>5823</v>
      </c>
      <c r="G289" s="141" t="s">
        <v>2398</v>
      </c>
      <c r="H289" s="142">
        <v>4</v>
      </c>
      <c r="I289" s="143">
        <v>22900</v>
      </c>
      <c r="J289" s="143">
        <f t="shared" si="60"/>
        <v>91600</v>
      </c>
      <c r="K289" s="140" t="s">
        <v>5362</v>
      </c>
      <c r="L289" s="144"/>
      <c r="M289" s="145" t="s">
        <v>1</v>
      </c>
      <c r="N289" s="146" t="s">
        <v>34</v>
      </c>
      <c r="O289" s="131">
        <v>0</v>
      </c>
      <c r="P289" s="131">
        <f t="shared" si="61"/>
        <v>0</v>
      </c>
      <c r="Q289" s="131">
        <v>1</v>
      </c>
      <c r="R289" s="131">
        <f t="shared" si="62"/>
        <v>4</v>
      </c>
      <c r="S289" s="131">
        <v>0</v>
      </c>
      <c r="T289" s="132">
        <f t="shared" si="63"/>
        <v>0</v>
      </c>
      <c r="AR289" s="133" t="s">
        <v>143</v>
      </c>
      <c r="AT289" s="133" t="s">
        <v>2422</v>
      </c>
      <c r="AU289" s="133" t="s">
        <v>76</v>
      </c>
      <c r="AY289" s="13" t="s">
        <v>112</v>
      </c>
      <c r="BE289" s="134">
        <f t="shared" si="64"/>
        <v>91600</v>
      </c>
      <c r="BF289" s="134">
        <f t="shared" si="65"/>
        <v>0</v>
      </c>
      <c r="BG289" s="134">
        <f t="shared" si="66"/>
        <v>0</v>
      </c>
      <c r="BH289" s="134">
        <f t="shared" si="67"/>
        <v>0</v>
      </c>
      <c r="BI289" s="134">
        <f t="shared" si="68"/>
        <v>0</v>
      </c>
      <c r="BJ289" s="13" t="s">
        <v>76</v>
      </c>
      <c r="BK289" s="134">
        <f t="shared" si="69"/>
        <v>91600</v>
      </c>
      <c r="BL289" s="13" t="s">
        <v>111</v>
      </c>
      <c r="BM289" s="133" t="s">
        <v>5824</v>
      </c>
    </row>
    <row r="290" spans="2:65" s="1" customFormat="1" ht="21.75" customHeight="1">
      <c r="B290" s="122"/>
      <c r="C290" s="138" t="s">
        <v>767</v>
      </c>
      <c r="D290" s="138" t="s">
        <v>2422</v>
      </c>
      <c r="E290" s="139" t="s">
        <v>5825</v>
      </c>
      <c r="F290" s="140" t="s">
        <v>5826</v>
      </c>
      <c r="G290" s="141" t="s">
        <v>2398</v>
      </c>
      <c r="H290" s="142">
        <v>2</v>
      </c>
      <c r="I290" s="143">
        <v>37000</v>
      </c>
      <c r="J290" s="143">
        <f t="shared" si="60"/>
        <v>74000</v>
      </c>
      <c r="K290" s="140" t="s">
        <v>5362</v>
      </c>
      <c r="L290" s="144"/>
      <c r="M290" s="145" t="s">
        <v>1</v>
      </c>
      <c r="N290" s="146" t="s">
        <v>34</v>
      </c>
      <c r="O290" s="131">
        <v>0</v>
      </c>
      <c r="P290" s="131">
        <f t="shared" si="61"/>
        <v>0</v>
      </c>
      <c r="Q290" s="131">
        <v>1</v>
      </c>
      <c r="R290" s="131">
        <f t="shared" si="62"/>
        <v>2</v>
      </c>
      <c r="S290" s="131">
        <v>0</v>
      </c>
      <c r="T290" s="132">
        <f t="shared" si="63"/>
        <v>0</v>
      </c>
      <c r="AR290" s="133" t="s">
        <v>143</v>
      </c>
      <c r="AT290" s="133" t="s">
        <v>2422</v>
      </c>
      <c r="AU290" s="133" t="s">
        <v>76</v>
      </c>
      <c r="AY290" s="13" t="s">
        <v>112</v>
      </c>
      <c r="BE290" s="134">
        <f t="shared" si="64"/>
        <v>74000</v>
      </c>
      <c r="BF290" s="134">
        <f t="shared" si="65"/>
        <v>0</v>
      </c>
      <c r="BG290" s="134">
        <f t="shared" si="66"/>
        <v>0</v>
      </c>
      <c r="BH290" s="134">
        <f t="shared" si="67"/>
        <v>0</v>
      </c>
      <c r="BI290" s="134">
        <f t="shared" si="68"/>
        <v>0</v>
      </c>
      <c r="BJ290" s="13" t="s">
        <v>76</v>
      </c>
      <c r="BK290" s="134">
        <f t="shared" si="69"/>
        <v>74000</v>
      </c>
      <c r="BL290" s="13" t="s">
        <v>111</v>
      </c>
      <c r="BM290" s="133" t="s">
        <v>5827</v>
      </c>
    </row>
    <row r="291" spans="2:65" s="1" customFormat="1" ht="16.5" customHeight="1">
      <c r="B291" s="122"/>
      <c r="C291" s="138" t="s">
        <v>771</v>
      </c>
      <c r="D291" s="138" t="s">
        <v>2422</v>
      </c>
      <c r="E291" s="139" t="s">
        <v>5828</v>
      </c>
      <c r="F291" s="140" t="s">
        <v>5829</v>
      </c>
      <c r="G291" s="141" t="s">
        <v>2398</v>
      </c>
      <c r="H291" s="142">
        <v>14</v>
      </c>
      <c r="I291" s="143">
        <v>297</v>
      </c>
      <c r="J291" s="143">
        <f t="shared" si="60"/>
        <v>4158</v>
      </c>
      <c r="K291" s="140" t="s">
        <v>5362</v>
      </c>
      <c r="L291" s="144"/>
      <c r="M291" s="145" t="s">
        <v>1</v>
      </c>
      <c r="N291" s="146" t="s">
        <v>34</v>
      </c>
      <c r="O291" s="131">
        <v>0</v>
      </c>
      <c r="P291" s="131">
        <f t="shared" si="61"/>
        <v>0</v>
      </c>
      <c r="Q291" s="131">
        <v>1</v>
      </c>
      <c r="R291" s="131">
        <f t="shared" si="62"/>
        <v>14</v>
      </c>
      <c r="S291" s="131">
        <v>0</v>
      </c>
      <c r="T291" s="132">
        <f t="shared" si="63"/>
        <v>0</v>
      </c>
      <c r="AR291" s="133" t="s">
        <v>143</v>
      </c>
      <c r="AT291" s="133" t="s">
        <v>2422</v>
      </c>
      <c r="AU291" s="133" t="s">
        <v>76</v>
      </c>
      <c r="AY291" s="13" t="s">
        <v>112</v>
      </c>
      <c r="BE291" s="134">
        <f t="shared" si="64"/>
        <v>4158</v>
      </c>
      <c r="BF291" s="134">
        <f t="shared" si="65"/>
        <v>0</v>
      </c>
      <c r="BG291" s="134">
        <f t="shared" si="66"/>
        <v>0</v>
      </c>
      <c r="BH291" s="134">
        <f t="shared" si="67"/>
        <v>0</v>
      </c>
      <c r="BI291" s="134">
        <f t="shared" si="68"/>
        <v>0</v>
      </c>
      <c r="BJ291" s="13" t="s">
        <v>76</v>
      </c>
      <c r="BK291" s="134">
        <f t="shared" si="69"/>
        <v>4158</v>
      </c>
      <c r="BL291" s="13" t="s">
        <v>111</v>
      </c>
      <c r="BM291" s="133" t="s">
        <v>5830</v>
      </c>
    </row>
    <row r="292" spans="2:65" s="1" customFormat="1" ht="16.5" customHeight="1">
      <c r="B292" s="122"/>
      <c r="C292" s="138" t="s">
        <v>775</v>
      </c>
      <c r="D292" s="138" t="s">
        <v>2422</v>
      </c>
      <c r="E292" s="139" t="s">
        <v>5831</v>
      </c>
      <c r="F292" s="140" t="s">
        <v>5832</v>
      </c>
      <c r="G292" s="141" t="s">
        <v>1319</v>
      </c>
      <c r="H292" s="142">
        <v>1000</v>
      </c>
      <c r="I292" s="143">
        <v>3750</v>
      </c>
      <c r="J292" s="143">
        <f t="shared" si="60"/>
        <v>3750000</v>
      </c>
      <c r="K292" s="140" t="s">
        <v>5362</v>
      </c>
      <c r="L292" s="144"/>
      <c r="M292" s="147" t="s">
        <v>1</v>
      </c>
      <c r="N292" s="148" t="s">
        <v>34</v>
      </c>
      <c r="O292" s="149">
        <v>0</v>
      </c>
      <c r="P292" s="149">
        <f t="shared" si="61"/>
        <v>0</v>
      </c>
      <c r="Q292" s="149">
        <v>2.4289999999999998</v>
      </c>
      <c r="R292" s="149">
        <f t="shared" si="62"/>
        <v>2429</v>
      </c>
      <c r="S292" s="149">
        <v>0</v>
      </c>
      <c r="T292" s="150">
        <f t="shared" si="63"/>
        <v>0</v>
      </c>
      <c r="AR292" s="133" t="s">
        <v>143</v>
      </c>
      <c r="AT292" s="133" t="s">
        <v>2422</v>
      </c>
      <c r="AU292" s="133" t="s">
        <v>76</v>
      </c>
      <c r="AY292" s="13" t="s">
        <v>112</v>
      </c>
      <c r="BE292" s="134">
        <f t="shared" si="64"/>
        <v>3750000</v>
      </c>
      <c r="BF292" s="134">
        <f t="shared" si="65"/>
        <v>0</v>
      </c>
      <c r="BG292" s="134">
        <f t="shared" si="66"/>
        <v>0</v>
      </c>
      <c r="BH292" s="134">
        <f t="shared" si="67"/>
        <v>0</v>
      </c>
      <c r="BI292" s="134">
        <f t="shared" si="68"/>
        <v>0</v>
      </c>
      <c r="BJ292" s="13" t="s">
        <v>76</v>
      </c>
      <c r="BK292" s="134">
        <f t="shared" si="69"/>
        <v>3750000</v>
      </c>
      <c r="BL292" s="13" t="s">
        <v>111</v>
      </c>
      <c r="BM292" s="133" t="s">
        <v>5833</v>
      </c>
    </row>
    <row r="293" spans="2:65" s="1" customFormat="1" ht="6.95" customHeight="1">
      <c r="B293" s="37"/>
      <c r="C293" s="38"/>
      <c r="D293" s="38"/>
      <c r="E293" s="38"/>
      <c r="F293" s="38"/>
      <c r="G293" s="38"/>
      <c r="H293" s="38"/>
      <c r="I293" s="38"/>
      <c r="J293" s="38"/>
      <c r="K293" s="38"/>
      <c r="L293" s="25"/>
    </row>
  </sheetData>
  <autoFilter ref="C126:K292" xr:uid="{00000000-0009-0000-0000-000002000000}"/>
  <mergeCells count="11">
    <mergeCell ref="L2:V2"/>
    <mergeCell ref="E87:H87"/>
    <mergeCell ref="E89:H89"/>
    <mergeCell ref="E115:H115"/>
    <mergeCell ref="E117:H117"/>
    <mergeCell ref="E119:H119"/>
    <mergeCell ref="E7:H7"/>
    <mergeCell ref="E9:H9"/>
    <mergeCell ref="E11:H11"/>
    <mergeCell ref="E29:H29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1 - SEE - ÚOŽI</vt:lpstr>
      <vt:lpstr>2 - SEE - URS</vt:lpstr>
      <vt:lpstr>'1 - SEE - ÚOŽI'!Názvy_tisku</vt:lpstr>
      <vt:lpstr>'2 - SEE - URS'!Názvy_tisku</vt:lpstr>
      <vt:lpstr>'Rekapitulace stavby'!Názvy_tisku</vt:lpstr>
      <vt:lpstr>'1 - SEE - ÚOŽI'!Oblast_tisku</vt:lpstr>
      <vt:lpstr>'2 - SEE - URS'!Oblast_tisku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Jilich Radek</dc:creator>
  <cp:lastModifiedBy>Čmejla Jan, Ing.</cp:lastModifiedBy>
  <dcterms:created xsi:type="dcterms:W3CDTF">2023-07-12T10:17:10Z</dcterms:created>
  <dcterms:modified xsi:type="dcterms:W3CDTF">2023-07-27T06:00:13Z</dcterms:modified>
</cp:coreProperties>
</file>